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240" windowHeight="8085"/>
  </bookViews>
  <sheets>
    <sheet name="Auswertung" sheetId="4" r:id="rId1"/>
    <sheet name="23.09." sheetId="1" r:id="rId2"/>
    <sheet name="24.09." sheetId="3" r:id="rId3"/>
    <sheet name="25.09" sheetId="2" r:id="rId4"/>
    <sheet name="26.09." sheetId="5" r:id="rId5"/>
  </sheets>
  <calcPr calcId="145621"/>
</workbook>
</file>

<file path=xl/calcChain.xml><?xml version="1.0" encoding="utf-8"?>
<calcChain xmlns="http://schemas.openxmlformats.org/spreadsheetml/2006/main">
  <c r="E34" i="5" l="1"/>
  <c r="E53" i="2"/>
  <c r="E61" i="3"/>
  <c r="E92" i="1"/>
  <c r="E88" i="1"/>
  <c r="E31" i="5"/>
  <c r="E30" i="5"/>
  <c r="E32" i="5" l="1"/>
  <c r="E33" i="5" s="1"/>
  <c r="D11" i="4"/>
  <c r="E58" i="3"/>
  <c r="E57" i="3"/>
  <c r="E49" i="2"/>
  <c r="D8" i="4" l="1"/>
  <c r="E50" i="2"/>
  <c r="E51" i="2" l="1"/>
  <c r="E52" i="2" s="1"/>
  <c r="D9" i="4"/>
  <c r="D13" i="4" s="1"/>
  <c r="E59" i="3"/>
  <c r="E60" i="3" s="1"/>
  <c r="E89" i="1"/>
  <c r="E90" i="1" s="1"/>
  <c r="E91" i="1" s="1"/>
  <c r="E9" i="4" l="1"/>
  <c r="D10" i="4"/>
  <c r="E10" i="4" s="1"/>
</calcChain>
</file>

<file path=xl/sharedStrings.xml><?xml version="1.0" encoding="utf-8"?>
<sst xmlns="http://schemas.openxmlformats.org/spreadsheetml/2006/main" count="683" uniqueCount="342">
  <si>
    <t>Datum der Messung</t>
  </si>
  <si>
    <t>Nachname</t>
  </si>
  <si>
    <t>Vorname</t>
  </si>
  <si>
    <t>ID</t>
  </si>
  <si>
    <t>Ort</t>
  </si>
  <si>
    <t>SphÃ¤re [dpt] OD</t>
  </si>
  <si>
    <t>Zylinder [dpt] OD</t>
  </si>
  <si>
    <t>Achse [Â°] OD</t>
  </si>
  <si>
    <t>Pupillendurchmesser [mm] OD</t>
  </si>
  <si>
    <t>SphÃ¤re [dpt] OS</t>
  </si>
  <si>
    <t>Zylinder[dpt] OS</t>
  </si>
  <si>
    <t>Achse [Â°] OS</t>
  </si>
  <si>
    <t>Pupillendurchmesser [mm] OS</t>
  </si>
  <si>
    <t>Blickasymmetrie [Â°] OS</t>
  </si>
  <si>
    <t>Pupillendistanz [mm]</t>
  </si>
  <si>
    <t>Monokular {1=OD, 2=OS, 3=Binokular}</t>
  </si>
  <si>
    <t>Measurement result {4=Measurement completed, 5=Messabbruch}</t>
  </si>
  <si>
    <t>Rrustemi</t>
  </si>
  <si>
    <t>Clirim</t>
  </si>
  <si>
    <t>Alter</t>
  </si>
  <si>
    <t>Shkodra</t>
  </si>
  <si>
    <t>Pylla</t>
  </si>
  <si>
    <t>Fabian</t>
  </si>
  <si>
    <t>Ensar</t>
  </si>
  <si>
    <t>Auffällig</t>
  </si>
  <si>
    <t>Molisi</t>
  </si>
  <si>
    <t>Andrea</t>
  </si>
  <si>
    <t>Beci</t>
  </si>
  <si>
    <t>Erdan</t>
  </si>
  <si>
    <t>Gioka</t>
  </si>
  <si>
    <t>Ermir</t>
  </si>
  <si>
    <t>Ja</t>
  </si>
  <si>
    <t>Tahiri</t>
  </si>
  <si>
    <t>Erges</t>
  </si>
  <si>
    <t>Nika</t>
  </si>
  <si>
    <t>Viktor</t>
  </si>
  <si>
    <t>Isuzej</t>
  </si>
  <si>
    <t>Kamela</t>
  </si>
  <si>
    <t>Stabej</t>
  </si>
  <si>
    <t>Leoselda</t>
  </si>
  <si>
    <t>Itoti</t>
  </si>
  <si>
    <t>Aldo</t>
  </si>
  <si>
    <t>Berdica</t>
  </si>
  <si>
    <t>Enisa</t>
  </si>
  <si>
    <t>Sula</t>
  </si>
  <si>
    <t>Blerina</t>
  </si>
  <si>
    <t>Smaja</t>
  </si>
  <si>
    <t>Kejson</t>
  </si>
  <si>
    <t>Dyli</t>
  </si>
  <si>
    <t>Jurgena</t>
  </si>
  <si>
    <t>Frans</t>
  </si>
  <si>
    <t>Marku</t>
  </si>
  <si>
    <t>Xhesika</t>
  </si>
  <si>
    <t>Dividi</t>
  </si>
  <si>
    <t>Eolana</t>
  </si>
  <si>
    <t>Heksa</t>
  </si>
  <si>
    <t>Jurgen</t>
  </si>
  <si>
    <t>Frexhoj</t>
  </si>
  <si>
    <t>Jetmir</t>
  </si>
  <si>
    <t>Lenaka</t>
  </si>
  <si>
    <t>Kamila</t>
  </si>
  <si>
    <t>Nikolliaj</t>
  </si>
  <si>
    <t>Aldi</t>
  </si>
  <si>
    <t>Lesha</t>
  </si>
  <si>
    <t>Melisa</t>
  </si>
  <si>
    <t>Bardni</t>
  </si>
  <si>
    <t>Skyzeroj</t>
  </si>
  <si>
    <t>Sharlis</t>
  </si>
  <si>
    <t>Vukoj</t>
  </si>
  <si>
    <t>Junisa</t>
  </si>
  <si>
    <t>Livadhi</t>
  </si>
  <si>
    <t>Aurela</t>
  </si>
  <si>
    <t>Permagiety</t>
  </si>
  <si>
    <t>Aleksander</t>
  </si>
  <si>
    <t>Bemerkung</t>
  </si>
  <si>
    <t>Nolokaj</t>
  </si>
  <si>
    <t>Xhyzepe</t>
  </si>
  <si>
    <t>Fermosi</t>
  </si>
  <si>
    <t>Kleo</t>
  </si>
  <si>
    <t>Aramantini</t>
  </si>
  <si>
    <t>Vneshta</t>
  </si>
  <si>
    <t>Diana</t>
  </si>
  <si>
    <t>Turhani</t>
  </si>
  <si>
    <t>Kejsi</t>
  </si>
  <si>
    <t>Shullani</t>
  </si>
  <si>
    <t>Desara</t>
  </si>
  <si>
    <t>Jxysenoj</t>
  </si>
  <si>
    <t>Alba</t>
  </si>
  <si>
    <t>Samed</t>
  </si>
  <si>
    <t>Preza</t>
  </si>
  <si>
    <t>Lediana</t>
  </si>
  <si>
    <t>Ermiglen</t>
  </si>
  <si>
    <t>Taraboshi</t>
  </si>
  <si>
    <t>Leo</t>
  </si>
  <si>
    <t>Hodollari</t>
  </si>
  <si>
    <t>Klevisa</t>
  </si>
  <si>
    <t>Taipi</t>
  </si>
  <si>
    <t>Antjon</t>
  </si>
  <si>
    <t>Lorela</t>
  </si>
  <si>
    <t>Gioni</t>
  </si>
  <si>
    <t>Alvin</t>
  </si>
  <si>
    <t>Qershia</t>
  </si>
  <si>
    <t>Kledjana</t>
  </si>
  <si>
    <t>Auffällig absolut</t>
  </si>
  <si>
    <t>Untersuchte Kinder</t>
  </si>
  <si>
    <t>Unauffällig</t>
  </si>
  <si>
    <t>Zagani</t>
  </si>
  <si>
    <t>Kledis</t>
  </si>
  <si>
    <t>Fusha</t>
  </si>
  <si>
    <t>Anxhela</t>
  </si>
  <si>
    <t>Begaj</t>
  </si>
  <si>
    <t>Albi</t>
  </si>
  <si>
    <t>Jubani</t>
  </si>
  <si>
    <t>Aldis</t>
  </si>
  <si>
    <t>Bega</t>
  </si>
  <si>
    <t>Edona</t>
  </si>
  <si>
    <t>Kledisa</t>
  </si>
  <si>
    <t>Brahimi</t>
  </si>
  <si>
    <t>Jesmina</t>
  </si>
  <si>
    <t>Sulejman</t>
  </si>
  <si>
    <t>Rrgallina</t>
  </si>
  <si>
    <t>Smakoj</t>
  </si>
  <si>
    <t>Serena</t>
  </si>
  <si>
    <t>Gieka</t>
  </si>
  <si>
    <t>Daersa</t>
  </si>
  <si>
    <t>Brille; Befund OK</t>
  </si>
  <si>
    <t>Kodra</t>
  </si>
  <si>
    <t>Ditmira</t>
  </si>
  <si>
    <t xml:space="preserve">Klediana </t>
  </si>
  <si>
    <t>Rikordo</t>
  </si>
  <si>
    <t>Mucka</t>
  </si>
  <si>
    <t>Klevi</t>
  </si>
  <si>
    <t>Zojza</t>
  </si>
  <si>
    <t>Eva</t>
  </si>
  <si>
    <t>Beqiri</t>
  </si>
  <si>
    <t>Gila</t>
  </si>
  <si>
    <t>Griselda</t>
  </si>
  <si>
    <t>Aurel</t>
  </si>
  <si>
    <t>Kroni</t>
  </si>
  <si>
    <t>Klevis</t>
  </si>
  <si>
    <t>Gingaja</t>
  </si>
  <si>
    <t>Ambra</t>
  </si>
  <si>
    <t>Kurti</t>
  </si>
  <si>
    <t>Arijela</t>
  </si>
  <si>
    <t xml:space="preserve">Juliana </t>
  </si>
  <si>
    <t>Prela</t>
  </si>
  <si>
    <t>Ronxi</t>
  </si>
  <si>
    <t>Fatmir</t>
  </si>
  <si>
    <t>Hysa</t>
  </si>
  <si>
    <t>Skerdi</t>
  </si>
  <si>
    <t>Voloj</t>
  </si>
  <si>
    <t>Samuel</t>
  </si>
  <si>
    <t>Ervis</t>
  </si>
  <si>
    <t>Messung nicht möglich</t>
  </si>
  <si>
    <t>Artur</t>
  </si>
  <si>
    <t>Jeksa</t>
  </si>
  <si>
    <t>Santo</t>
  </si>
  <si>
    <t>Basha</t>
  </si>
  <si>
    <t>Vilson</t>
  </si>
  <si>
    <t>Zhuri</t>
  </si>
  <si>
    <t>Albina</t>
  </si>
  <si>
    <t>Brille; Befund NOK</t>
  </si>
  <si>
    <t>Strabismus etc.</t>
  </si>
  <si>
    <t>Molloj</t>
  </si>
  <si>
    <t>Ergys</t>
  </si>
  <si>
    <t xml:space="preserve">Bizi </t>
  </si>
  <si>
    <t>Sara</t>
  </si>
  <si>
    <t>Bregu</t>
  </si>
  <si>
    <t>Ara</t>
  </si>
  <si>
    <t>Saverio</t>
  </si>
  <si>
    <t>Shytani</t>
  </si>
  <si>
    <t>Kostandin</t>
  </si>
  <si>
    <t>Prroni</t>
  </si>
  <si>
    <t>Emanuela</t>
  </si>
  <si>
    <t>Suma</t>
  </si>
  <si>
    <t>Rama</t>
  </si>
  <si>
    <t>Jenisen</t>
  </si>
  <si>
    <t>Delia</t>
  </si>
  <si>
    <t>Amarildo</t>
  </si>
  <si>
    <t>Hila</t>
  </si>
  <si>
    <t>Daniela</t>
  </si>
  <si>
    <t>Ymeri</t>
  </si>
  <si>
    <t>Xhelal</t>
  </si>
  <si>
    <t>Xhej</t>
  </si>
  <si>
    <t xml:space="preserve">Bitanji </t>
  </si>
  <si>
    <t>Klea</t>
  </si>
  <si>
    <t>Wika</t>
  </si>
  <si>
    <t>Gledis</t>
  </si>
  <si>
    <t>Kadia</t>
  </si>
  <si>
    <t>Amla</t>
  </si>
  <si>
    <t>Ansamela</t>
  </si>
  <si>
    <t>Cobaj</t>
  </si>
  <si>
    <t>Marijona</t>
  </si>
  <si>
    <t>Bejki</t>
  </si>
  <si>
    <t>Lohja</t>
  </si>
  <si>
    <t>Selda</t>
  </si>
  <si>
    <t>Zez</t>
  </si>
  <si>
    <t>Ndou</t>
  </si>
  <si>
    <t>Klajdi</t>
  </si>
  <si>
    <t>Qeseri</t>
  </si>
  <si>
    <t>Mateo</t>
  </si>
  <si>
    <t>Shestani</t>
  </si>
  <si>
    <t>Darinda</t>
  </si>
  <si>
    <t>Bekaj</t>
  </si>
  <si>
    <t>Xhejms</t>
  </si>
  <si>
    <t>Malaj</t>
  </si>
  <si>
    <t>Endri</t>
  </si>
  <si>
    <t>Kajmaku</t>
  </si>
  <si>
    <t>Ditmir</t>
  </si>
  <si>
    <t>Bitanji</t>
  </si>
  <si>
    <t>Ester</t>
  </si>
  <si>
    <t>Xhoretaj</t>
  </si>
  <si>
    <t>Ridjola</t>
  </si>
  <si>
    <t>Emiljana</t>
  </si>
  <si>
    <t>Shkallina</t>
  </si>
  <si>
    <t>Genta</t>
  </si>
  <si>
    <t>Sezeri</t>
  </si>
  <si>
    <t>Elvis</t>
  </si>
  <si>
    <t>Qerpiku</t>
  </si>
  <si>
    <t>Arsid</t>
  </si>
  <si>
    <t>Marowski</t>
  </si>
  <si>
    <t>Geri</t>
  </si>
  <si>
    <t>Kraja</t>
  </si>
  <si>
    <t>Brujan</t>
  </si>
  <si>
    <t>Bulija</t>
  </si>
  <si>
    <t>Dean</t>
  </si>
  <si>
    <t>Kamina</t>
  </si>
  <si>
    <t>Emir</t>
  </si>
  <si>
    <t>Pirani</t>
  </si>
  <si>
    <t>Isra</t>
  </si>
  <si>
    <t>Bushati</t>
  </si>
  <si>
    <t>Jelid</t>
  </si>
  <si>
    <t>Anamali</t>
  </si>
  <si>
    <t>Flori</t>
  </si>
  <si>
    <t>Hysenaj</t>
  </si>
  <si>
    <t>Igmirs</t>
  </si>
  <si>
    <t>Shishkja</t>
  </si>
  <si>
    <t>Eser</t>
  </si>
  <si>
    <t>Hazini</t>
  </si>
  <si>
    <t>Amir</t>
  </si>
  <si>
    <t>Miloti</t>
  </si>
  <si>
    <t>Alea</t>
  </si>
  <si>
    <t>Lekiqi</t>
  </si>
  <si>
    <t>Eri</t>
  </si>
  <si>
    <t>Pemaj</t>
  </si>
  <si>
    <t>Megi</t>
  </si>
  <si>
    <t>Murati</t>
  </si>
  <si>
    <t>Irsa</t>
  </si>
  <si>
    <t>Zogu</t>
  </si>
  <si>
    <t>Culiqi</t>
  </si>
  <si>
    <t>Keine Messung</t>
  </si>
  <si>
    <t>Bizi</t>
  </si>
  <si>
    <t>Rejana</t>
  </si>
  <si>
    <t>Selmani</t>
  </si>
  <si>
    <t>Armanda</t>
  </si>
  <si>
    <t>Alibali</t>
  </si>
  <si>
    <t>Lleshi</t>
  </si>
  <si>
    <t>Adja</t>
  </si>
  <si>
    <t>Keine Mitarbeit möglich</t>
  </si>
  <si>
    <t>Alisja</t>
  </si>
  <si>
    <t>Mujaxhi</t>
  </si>
  <si>
    <t>Jetmirsa</t>
  </si>
  <si>
    <t>Tukiqi</t>
  </si>
  <si>
    <t>Ajten</t>
  </si>
  <si>
    <t>Sokoli</t>
  </si>
  <si>
    <t>Arens</t>
  </si>
  <si>
    <t>Sajeda</t>
  </si>
  <si>
    <t>Bleta</t>
  </si>
  <si>
    <t>Amed</t>
  </si>
  <si>
    <t>Ceni</t>
  </si>
  <si>
    <t>Hejdi</t>
  </si>
  <si>
    <t>Hebovija</t>
  </si>
  <si>
    <t>Eura</t>
  </si>
  <si>
    <t>Check up</t>
  </si>
  <si>
    <t>done</t>
  </si>
  <si>
    <t>auffällig</t>
  </si>
  <si>
    <t>Faci</t>
  </si>
  <si>
    <t>Meklind</t>
  </si>
  <si>
    <t>Jubica</t>
  </si>
  <si>
    <t>Anes</t>
  </si>
  <si>
    <t>Camoj</t>
  </si>
  <si>
    <t>Monaliza</t>
  </si>
  <si>
    <t>Haxhi</t>
  </si>
  <si>
    <t>Kajla</t>
  </si>
  <si>
    <t>Nikolli</t>
  </si>
  <si>
    <t>Anamaria</t>
  </si>
  <si>
    <t>Denis</t>
  </si>
  <si>
    <t>Driagovoja</t>
  </si>
  <si>
    <t>Eugen</t>
  </si>
  <si>
    <t>Bali</t>
  </si>
  <si>
    <t>Saido</t>
  </si>
  <si>
    <t>Bojraktari</t>
  </si>
  <si>
    <t>Ajna</t>
  </si>
  <si>
    <t>Pacina</t>
  </si>
  <si>
    <t>Rea</t>
  </si>
  <si>
    <t>Shemoj</t>
  </si>
  <si>
    <t>Elzira</t>
  </si>
  <si>
    <t>Celoj</t>
  </si>
  <si>
    <t>Druilona</t>
  </si>
  <si>
    <t>Lani</t>
  </si>
  <si>
    <t>Ajla</t>
  </si>
  <si>
    <t>Hezovia</t>
  </si>
  <si>
    <t>Hulia</t>
  </si>
  <si>
    <t>Berdice</t>
  </si>
  <si>
    <t>Aril</t>
  </si>
  <si>
    <t>Strab. Conv. Alt.</t>
  </si>
  <si>
    <t>Bora</t>
  </si>
  <si>
    <t>Aris</t>
  </si>
  <si>
    <t>Aiges</t>
  </si>
  <si>
    <t>Uruci</t>
  </si>
  <si>
    <t>Selma</t>
  </si>
  <si>
    <t>Jasini</t>
  </si>
  <si>
    <t>Enis</t>
  </si>
  <si>
    <t>Iglis</t>
  </si>
  <si>
    <t>Mujaxlui</t>
  </si>
  <si>
    <t>Said</t>
  </si>
  <si>
    <t>Arbi</t>
  </si>
  <si>
    <t>Lushani</t>
  </si>
  <si>
    <t>Ajdin</t>
  </si>
  <si>
    <t>unauffällig</t>
  </si>
  <si>
    <t>Check-up</t>
  </si>
  <si>
    <t>keine Brille, im Januar erneute Kontrolle</t>
  </si>
  <si>
    <t>1. Brille; Kontrolle im Januar</t>
  </si>
  <si>
    <t>versorgte Kinder</t>
  </si>
  <si>
    <t>1. Brille; Januar Kontrolle</t>
  </si>
  <si>
    <t>keine Brille</t>
  </si>
  <si>
    <t>keine Brille; Kontrolle Januar; akkom. Strab.</t>
  </si>
  <si>
    <t>Vorschlag zu 1. Brille, bzw. Kontrolle im Januar</t>
  </si>
  <si>
    <t>1. Brille; Januar Kontrolle; Strabismus</t>
  </si>
  <si>
    <t>nicht erschienen</t>
  </si>
  <si>
    <t>blatt fehlt</t>
  </si>
  <si>
    <t>Brille?</t>
  </si>
  <si>
    <t>Brille</t>
  </si>
  <si>
    <t>Rechtes Glas ausgetauscht; Strabismus OP; Brille zuhause vergessen; Befund NOK; erneute Vorstellung am nächsten Tag mit Brille</t>
  </si>
  <si>
    <t>versorgt</t>
  </si>
  <si>
    <t>TO DO</t>
  </si>
  <si>
    <t>Brille OK</t>
  </si>
  <si>
    <t>keine Brille; Kontrolle in einem Jahr</t>
  </si>
  <si>
    <t>Kuci</t>
  </si>
  <si>
    <t>keine Brille, Januar Kontrolle</t>
  </si>
  <si>
    <t>Schwarzgeschlachtet</t>
  </si>
  <si>
    <t>Spalte1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</si>
</sst>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2" fontId="0" fillId="0" borderId="0" xfId="0" applyNumberFormat="1"/>
    <xf numFmtId="4" fontId="0" fillId="0" borderId="0" xfId="0" applyNumberFormat="1"/>
    <xf numFmtId="0" fontId="9" fillId="5" borderId="4" xfId="9"/>
    <xf numFmtId="0" fontId="9" fillId="5" borderId="10" xfId="9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0" fontId="0" fillId="0" borderId="14" xfId="0" applyNumberFormat="1" applyBorder="1"/>
    <xf numFmtId="0" fontId="0" fillId="0" borderId="15" xfId="0" applyBorder="1"/>
    <xf numFmtId="10" fontId="0" fillId="0" borderId="16" xfId="0" applyNumberFormat="1" applyBorder="1"/>
    <xf numFmtId="10" fontId="0" fillId="0" borderId="0" xfId="0" applyNumberFormat="1"/>
    <xf numFmtId="0" fontId="0" fillId="0" borderId="0" xfId="0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33"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ill>
        <patternFill>
          <fgColor auto="1"/>
          <bgColor theme="5"/>
        </patternFill>
      </fill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theme="5"/>
        </patternFill>
      </fill>
    </dxf>
    <dxf>
      <fill>
        <patternFill>
          <bgColor theme="6"/>
        </patternFill>
      </fill>
    </dxf>
    <dxf>
      <fill>
        <patternFill>
          <fgColor auto="1"/>
          <bgColor theme="5"/>
        </patternFill>
      </fill>
    </dxf>
    <dxf>
      <fill>
        <patternFill>
          <bgColor theme="6"/>
        </patternFill>
      </fill>
    </dxf>
    <dxf>
      <fill>
        <patternFill>
          <fgColor auto="1"/>
          <bgColor theme="5"/>
        </patternFill>
      </fill>
    </dxf>
    <dxf>
      <fill>
        <patternFill>
          <bgColor theme="6"/>
        </patternFill>
      </fill>
    </dxf>
    <dxf>
      <fill>
        <patternFill>
          <fgColor auto="1"/>
          <bgColor theme="5"/>
        </patternFill>
      </fill>
    </dxf>
    <dxf>
      <fill>
        <patternFill>
          <bgColor theme="6"/>
        </patternFill>
      </fill>
    </dxf>
    <dxf>
      <fill>
        <patternFill>
          <fgColor auto="1"/>
          <bgColor theme="5"/>
        </patternFill>
      </fill>
    </dxf>
    <dxf>
      <fill>
        <patternFill>
          <bgColor theme="6"/>
        </patternFill>
      </fill>
    </dxf>
    <dxf>
      <fill>
        <patternFill>
          <fgColor auto="1"/>
          <bgColor theme="5"/>
        </patternFill>
      </fill>
    </dxf>
    <dxf>
      <fill>
        <patternFill>
          <bgColor theme="6"/>
        </patternFill>
      </fill>
    </dxf>
    <dxf>
      <fill>
        <patternFill>
          <fgColor auto="1"/>
          <bgColor theme="5"/>
        </patternFill>
      </fill>
    </dxf>
    <dxf>
      <fill>
        <patternFill>
          <bgColor theme="6"/>
        </patternFill>
      </fill>
    </dxf>
    <dxf>
      <fill>
        <patternFill>
          <fgColor auto="1"/>
          <bgColor theme="5"/>
        </patternFill>
      </fill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numFmt numFmtId="27" formatCode="dd/mm/yyyy\ hh:mm"/>
    </dxf>
    <dxf>
      <numFmt numFmtId="27" formatCode="dd/mm/yyyy\ hh:mm"/>
    </dxf>
    <dxf>
      <numFmt numFmtId="27" formatCode="dd/mm/yyyy\ hh:mm"/>
    </dxf>
    <dxf>
      <numFmt numFmtId="27" formatCode="d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Auswertung!$B$9:$B$10</c:f>
              <c:strCache>
                <c:ptCount val="2"/>
                <c:pt idx="0">
                  <c:v>auffällig</c:v>
                </c:pt>
                <c:pt idx="1">
                  <c:v>unauffällig</c:v>
                </c:pt>
              </c:strCache>
            </c:strRef>
          </c:cat>
          <c:val>
            <c:numRef>
              <c:f>Auswertung!$E$9:$E$10</c:f>
              <c:numCache>
                <c:formatCode>0.00%</c:formatCode>
                <c:ptCount val="2"/>
                <c:pt idx="0">
                  <c:v>0.27108433734939757</c:v>
                </c:pt>
                <c:pt idx="1">
                  <c:v>0.72891566265060237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'23.09.'!$D$90:$D$91</c:f>
              <c:strCache>
                <c:ptCount val="2"/>
                <c:pt idx="0">
                  <c:v>Auffällig</c:v>
                </c:pt>
                <c:pt idx="1">
                  <c:v>Unauffällig</c:v>
                </c:pt>
              </c:strCache>
            </c:strRef>
          </c:cat>
          <c:val>
            <c:numRef>
              <c:f>'23.09.'!$E$90:$E$91</c:f>
              <c:numCache>
                <c:formatCode>0.00%</c:formatCode>
                <c:ptCount val="2"/>
                <c:pt idx="0">
                  <c:v>0.31111111111111112</c:v>
                </c:pt>
                <c:pt idx="1">
                  <c:v>0.68888888888888888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'24.09.'!$D$59:$D$60</c:f>
              <c:strCache>
                <c:ptCount val="2"/>
                <c:pt idx="0">
                  <c:v>Auffällig</c:v>
                </c:pt>
                <c:pt idx="1">
                  <c:v>Unauffällig</c:v>
                </c:pt>
              </c:strCache>
            </c:strRef>
          </c:cat>
          <c:val>
            <c:numRef>
              <c:f>'24.09.'!$E$59:$E$60</c:f>
              <c:numCache>
                <c:formatCode>0.00%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'25.09'!$D$51:$D$52</c:f>
              <c:strCache>
                <c:ptCount val="2"/>
                <c:pt idx="0">
                  <c:v>Auffällig</c:v>
                </c:pt>
                <c:pt idx="1">
                  <c:v>Unauffällig</c:v>
                </c:pt>
              </c:strCache>
            </c:strRef>
          </c:cat>
          <c:val>
            <c:numRef>
              <c:f>'25.09'!$E$51:$E$52</c:f>
              <c:numCache>
                <c:formatCode>0.00%</c:formatCode>
                <c:ptCount val="2"/>
                <c:pt idx="0">
                  <c:v>0.27272727272727271</c:v>
                </c:pt>
                <c:pt idx="1">
                  <c:v>0.72727272727272729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'26.09.'!$D$32:$D$33</c:f>
              <c:strCache>
                <c:ptCount val="2"/>
                <c:pt idx="0">
                  <c:v>Auffällig</c:v>
                </c:pt>
                <c:pt idx="1">
                  <c:v>Unauffällig</c:v>
                </c:pt>
              </c:strCache>
            </c:strRef>
          </c:cat>
          <c:val>
            <c:numRef>
              <c:f>'26.09.'!$E$32:$E$33</c:f>
              <c:numCache>
                <c:formatCode>0.00%</c:formatCode>
                <c:ptCount val="2"/>
                <c:pt idx="0">
                  <c:v>0.24</c:v>
                </c:pt>
                <c:pt idx="1">
                  <c:v>0.76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2</xdr:row>
      <xdr:rowOff>138112</xdr:rowOff>
    </xdr:from>
    <xdr:to>
      <xdr:col>12</xdr:col>
      <xdr:colOff>523875</xdr:colOff>
      <xdr:row>17</xdr:row>
      <xdr:rowOff>23812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87</xdr:row>
      <xdr:rowOff>128587</xdr:rowOff>
    </xdr:from>
    <xdr:to>
      <xdr:col>11</xdr:col>
      <xdr:colOff>571500</xdr:colOff>
      <xdr:row>102</xdr:row>
      <xdr:rowOff>14287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57</xdr:row>
      <xdr:rowOff>23812</xdr:rowOff>
    </xdr:from>
    <xdr:to>
      <xdr:col>10</xdr:col>
      <xdr:colOff>180975</xdr:colOff>
      <xdr:row>71</xdr:row>
      <xdr:rowOff>100012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46</xdr:row>
      <xdr:rowOff>14287</xdr:rowOff>
    </xdr:from>
    <xdr:to>
      <xdr:col>11</xdr:col>
      <xdr:colOff>962025</xdr:colOff>
      <xdr:row>60</xdr:row>
      <xdr:rowOff>90487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27</xdr:row>
      <xdr:rowOff>4762</xdr:rowOff>
    </xdr:from>
    <xdr:to>
      <xdr:col>11</xdr:col>
      <xdr:colOff>552450</xdr:colOff>
      <xdr:row>41</xdr:row>
      <xdr:rowOff>80962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e1" displayName="Tabelle1" ref="A1:U86" totalsRowShown="0">
  <autoFilter ref="A1:U86"/>
  <sortState ref="A2:U87">
    <sortCondition ref="F1:F87"/>
  </sortState>
  <tableColumns count="21">
    <tableColumn id="1" name="Datum der Messung" dataDxfId="32"/>
    <tableColumn id="3" name="Nachname"/>
    <tableColumn id="4" name="Vorname"/>
    <tableColumn id="5" name="Alter"/>
    <tableColumn id="22" name="Auffällig"/>
    <tableColumn id="6" name="ID" dataCellStyle="Eingabe"/>
    <tableColumn id="7" name="Ort"/>
    <tableColumn id="8" name="Bemerkung"/>
    <tableColumn id="2" name="Check up"/>
    <tableColumn id="9" name="SphÃ¤re [dpt] OD"/>
    <tableColumn id="10" name="Zylinder [dpt] OD"/>
    <tableColumn id="11" name="Achse [Â°] OD"/>
    <tableColumn id="12" name="Pupillendurchmesser [mm] OD"/>
    <tableColumn id="13" name="SphÃ¤re [dpt] OS"/>
    <tableColumn id="14" name="Zylinder[dpt] OS"/>
    <tableColumn id="15" name="Achse [Â°] OS"/>
    <tableColumn id="16" name="Pupillendurchmesser [mm] OS"/>
    <tableColumn id="17" name="Blickasymmetrie [Â°] OS"/>
    <tableColumn id="18" name="Pupillendistanz [mm]"/>
    <tableColumn id="19" name="Monokular {1=OD, 2=OS, 3=Binokular}"/>
    <tableColumn id="20" name="Measurement result {4=Measurement completed, 5=Messabbruch}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:U53" totalsRowShown="0">
  <autoFilter ref="A1:U53"/>
  <sortState ref="A2:U53">
    <sortCondition ref="F1:F53"/>
  </sortState>
  <tableColumns count="21">
    <tableColumn id="1" name="Datum der Messung" dataDxfId="31"/>
    <tableColumn id="2" name="Nachname"/>
    <tableColumn id="3" name="Vorname"/>
    <tableColumn id="4" name="Alter"/>
    <tableColumn id="20" name="Auffällig"/>
    <tableColumn id="5" name="ID"/>
    <tableColumn id="6" name="Ort"/>
    <tableColumn id="7" name="Bemerkung"/>
    <tableColumn id="21" name="Check up"/>
    <tableColumn id="8" name="SphÃ¤re [dpt] OD"/>
    <tableColumn id="9" name="Zylinder [dpt] OD"/>
    <tableColumn id="10" name="Achse [Â°] OD"/>
    <tableColumn id="11" name="Pupillendurchmesser [mm] OD"/>
    <tableColumn id="12" name="SphÃ¤re [dpt] OS"/>
    <tableColumn id="13" name="Zylinder[dpt] OS"/>
    <tableColumn id="14" name="Achse [Â°] OS"/>
    <tableColumn id="15" name="Pupillendurchmesser [mm] OS"/>
    <tableColumn id="16" name="Blickasymmetrie [Â°] OS"/>
    <tableColumn id="17" name="Pupillendistanz [mm]"/>
    <tableColumn id="18" name="Monokular {1=OD, 2=OS, 3=Binokular}"/>
    <tableColumn id="19" name="Spalte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elle4" displayName="Tabelle4" ref="A1:U45" totalsRowShown="0">
  <autoFilter ref="A1:U45"/>
  <sortState ref="A2:T45">
    <sortCondition ref="F1:F45"/>
  </sortState>
  <tableColumns count="21">
    <tableColumn id="1" name="Datum der Messung" dataDxfId="30"/>
    <tableColumn id="3" name="Nachname"/>
    <tableColumn id="4" name="Vorname"/>
    <tableColumn id="5" name="Alter"/>
    <tableColumn id="2" name="Auffällig"/>
    <tableColumn id="6" name="ID"/>
    <tableColumn id="7" name="Ort"/>
    <tableColumn id="8" name="Bemerkung"/>
    <tableColumn id="21" name="Check-up"/>
    <tableColumn id="9" name="SphÃ¤re [dpt] OD"/>
    <tableColumn id="10" name="Zylinder [dpt] OD"/>
    <tableColumn id="11" name="Achse [Â°] OD"/>
    <tableColumn id="12" name="Pupillendurchmesser [mm] OD"/>
    <tableColumn id="13" name="SphÃ¤re [dpt] OS"/>
    <tableColumn id="14" name="Zylinder[dpt] OS"/>
    <tableColumn id="15" name="Achse [Â°] OS"/>
    <tableColumn id="16" name="Pupillendurchmesser [mm] OS"/>
    <tableColumn id="17" name="Blickasymmetrie [Â°] OS"/>
    <tableColumn id="18" name="Pupillendistanz [mm]"/>
    <tableColumn id="19" name="Monokular {1=OD, 2=OS, 3=Binokular}"/>
    <tableColumn id="20" name="Measurement result {4=Measurement completed, 5=Messabbruch}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2" name="Tabelle2" displayName="Tabelle2" ref="A1:P26" totalsRowShown="0">
  <autoFilter ref="A1:P26"/>
  <sortState ref="A2:O27">
    <sortCondition ref="F1:F27"/>
  </sortState>
  <tableColumns count="16">
    <tableColumn id="1" name="Datum der Messung" dataDxfId="29"/>
    <tableColumn id="2" name="Nachname"/>
    <tableColumn id="3" name="Vorname"/>
    <tableColumn id="4" name="Alter"/>
    <tableColumn id="5" name="Auffällig"/>
    <tableColumn id="6" name="ID"/>
    <tableColumn id="7" name="Ort"/>
    <tableColumn id="8" name="Bemerkung"/>
    <tableColumn id="16" name="Check-up"/>
    <tableColumn id="9" name="SphÃ¤re [dpt] OD"/>
    <tableColumn id="10" name="Zylinder [dpt] OD"/>
    <tableColumn id="11" name="Achse [Â°] OD"/>
    <tableColumn id="12" name="Pupillendurchmesser [mm] OD"/>
    <tableColumn id="13" name="SphÃ¤re [dpt] OS"/>
    <tableColumn id="14" name="Zylinder[dpt] OS"/>
    <tableColumn id="15" name="Achse [Â°] O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workbookViewId="0">
      <selection activeCell="D47" sqref="D47"/>
    </sheetView>
  </sheetViews>
  <sheetFormatPr baseColWidth="10" defaultRowHeight="15" x14ac:dyDescent="0.25"/>
  <sheetData>
    <row r="8" spans="2:5" x14ac:dyDescent="0.25">
      <c r="B8" t="s">
        <v>104</v>
      </c>
      <c r="D8">
        <f>SUM('23.09.'!E88,'24.09.'!E57,'25.09'!E49,'26.09.'!E30)</f>
        <v>166</v>
      </c>
    </row>
    <row r="9" spans="2:5" x14ac:dyDescent="0.25">
      <c r="B9" t="s">
        <v>275</v>
      </c>
      <c r="D9">
        <f>SUM('23.09.'!E89,'24.09.'!E58,'25.09'!E50,'26.09.'!E31)</f>
        <v>45</v>
      </c>
      <c r="E9" s="12">
        <f>D9/D8</f>
        <v>0.27108433734939757</v>
      </c>
    </row>
    <row r="10" spans="2:5" x14ac:dyDescent="0.25">
      <c r="B10" t="s">
        <v>319</v>
      </c>
      <c r="D10">
        <f>D8-D9</f>
        <v>121</v>
      </c>
      <c r="E10" s="12">
        <f>D10/D8</f>
        <v>0.72891566265060237</v>
      </c>
    </row>
    <row r="11" spans="2:5" x14ac:dyDescent="0.25">
      <c r="B11" t="s">
        <v>334</v>
      </c>
      <c r="D11">
        <f>SUM('23.09.'!E92,'24.09.'!E61,'25.09'!E53,'26.09.'!E34)</f>
        <v>34</v>
      </c>
    </row>
    <row r="13" spans="2:5" x14ac:dyDescent="0.25">
      <c r="B13" t="s">
        <v>335</v>
      </c>
      <c r="D13">
        <f>D9-D11</f>
        <v>11</v>
      </c>
    </row>
    <row r="15" spans="2:5" x14ac:dyDescent="0.25">
      <c r="B15" t="s">
        <v>340</v>
      </c>
      <c r="D15">
        <v>28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workbookViewId="0">
      <selection activeCell="B38" sqref="B38"/>
    </sheetView>
  </sheetViews>
  <sheetFormatPr baseColWidth="10" defaultRowHeight="15" x14ac:dyDescent="0.25"/>
  <cols>
    <col min="1" max="1" width="20.7109375" customWidth="1"/>
    <col min="2" max="2" width="12.5703125" customWidth="1"/>
    <col min="4" max="4" width="18.28515625" bestFit="1" customWidth="1"/>
    <col min="5" max="5" width="15.85546875" customWidth="1"/>
    <col min="6" max="6" width="11.42578125" style="3"/>
    <col min="10" max="10" width="18.5703125" customWidth="1"/>
    <col min="11" max="11" width="18.42578125" customWidth="1"/>
    <col min="12" max="12" width="15.42578125" customWidth="1"/>
    <col min="13" max="13" width="30.42578125" customWidth="1"/>
    <col min="14" max="14" width="18.28515625" customWidth="1"/>
    <col min="15" max="15" width="17.7109375" customWidth="1"/>
    <col min="16" max="16" width="15.140625" customWidth="1"/>
    <col min="17" max="17" width="30.140625" hidden="1" customWidth="1"/>
    <col min="18" max="18" width="24.5703125" hidden="1" customWidth="1"/>
    <col min="19" max="19" width="22.140625" hidden="1" customWidth="1"/>
    <col min="20" max="20" width="36.140625" hidden="1" customWidth="1"/>
    <col min="21" max="21" width="62.140625" hidden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19</v>
      </c>
      <c r="E1" t="s">
        <v>24</v>
      </c>
      <c r="F1" s="3" t="s">
        <v>3</v>
      </c>
      <c r="G1" t="s">
        <v>4</v>
      </c>
      <c r="H1" t="s">
        <v>74</v>
      </c>
      <c r="I1" t="s">
        <v>273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</row>
    <row r="2" spans="1:21" x14ac:dyDescent="0.25">
      <c r="A2" s="1">
        <v>41540.369756944441</v>
      </c>
      <c r="B2" t="s">
        <v>17</v>
      </c>
      <c r="C2" t="s">
        <v>18</v>
      </c>
      <c r="D2">
        <v>6</v>
      </c>
      <c r="F2" s="3">
        <v>1</v>
      </c>
      <c r="G2" t="s">
        <v>20</v>
      </c>
      <c r="J2">
        <v>0.5</v>
      </c>
      <c r="K2">
        <v>-0.09</v>
      </c>
      <c r="L2">
        <v>0</v>
      </c>
      <c r="M2">
        <v>4.32</v>
      </c>
      <c r="N2">
        <v>0.88</v>
      </c>
      <c r="O2">
        <v>-0.22</v>
      </c>
      <c r="P2">
        <v>164.94</v>
      </c>
      <c r="Q2">
        <v>4.46</v>
      </c>
      <c r="R2">
        <v>0.66</v>
      </c>
      <c r="S2">
        <v>56.22</v>
      </c>
      <c r="T2">
        <v>3</v>
      </c>
      <c r="U2">
        <v>4</v>
      </c>
    </row>
    <row r="3" spans="1:21" hidden="1" x14ac:dyDescent="0.25">
      <c r="A3" s="1">
        <v>41540.369583333333</v>
      </c>
      <c r="B3" t="s">
        <v>17</v>
      </c>
      <c r="C3" t="s">
        <v>18</v>
      </c>
      <c r="D3">
        <v>6</v>
      </c>
      <c r="F3" s="3">
        <v>1</v>
      </c>
      <c r="G3" t="s">
        <v>20</v>
      </c>
      <c r="J3">
        <v>-100</v>
      </c>
      <c r="K3">
        <v>-100</v>
      </c>
      <c r="L3" s="2">
        <v>-1000</v>
      </c>
      <c r="M3">
        <v>4.68</v>
      </c>
      <c r="N3">
        <v>-100</v>
      </c>
      <c r="O3">
        <v>-100</v>
      </c>
      <c r="P3" s="2">
        <v>-1000</v>
      </c>
      <c r="Q3">
        <v>4.99</v>
      </c>
      <c r="R3">
        <v>1.33</v>
      </c>
      <c r="S3">
        <v>0</v>
      </c>
      <c r="T3">
        <v>3</v>
      </c>
      <c r="U3">
        <v>5</v>
      </c>
    </row>
    <row r="4" spans="1:21" x14ac:dyDescent="0.25">
      <c r="A4" s="1">
        <v>41540.371192129627</v>
      </c>
      <c r="B4" t="s">
        <v>21</v>
      </c>
      <c r="C4" t="s">
        <v>22</v>
      </c>
      <c r="D4">
        <v>6</v>
      </c>
      <c r="F4" s="3">
        <v>2</v>
      </c>
      <c r="G4" t="s">
        <v>20</v>
      </c>
      <c r="J4">
        <v>0.43</v>
      </c>
      <c r="K4">
        <v>-0.74</v>
      </c>
      <c r="L4">
        <v>12.92</v>
      </c>
      <c r="M4">
        <v>4.66</v>
      </c>
      <c r="N4">
        <v>0.4</v>
      </c>
      <c r="O4">
        <v>-0.57999999999999996</v>
      </c>
      <c r="P4">
        <v>7.07</v>
      </c>
      <c r="Q4">
        <v>4.28</v>
      </c>
      <c r="R4">
        <v>1.48</v>
      </c>
      <c r="S4">
        <v>53.48</v>
      </c>
      <c r="T4">
        <v>3</v>
      </c>
      <c r="U4">
        <v>4</v>
      </c>
    </row>
    <row r="5" spans="1:21" x14ac:dyDescent="0.25">
      <c r="A5" s="1">
        <v>41540.381041666667</v>
      </c>
      <c r="B5" t="s">
        <v>17</v>
      </c>
      <c r="C5" t="s">
        <v>23</v>
      </c>
      <c r="D5">
        <v>6</v>
      </c>
      <c r="E5" t="s">
        <v>31</v>
      </c>
      <c r="F5" s="3">
        <v>3</v>
      </c>
      <c r="G5" t="s">
        <v>20</v>
      </c>
      <c r="H5" t="s">
        <v>321</v>
      </c>
      <c r="I5" t="s">
        <v>274</v>
      </c>
      <c r="J5">
        <v>-100</v>
      </c>
      <c r="K5">
        <v>-100</v>
      </c>
      <c r="L5" s="2">
        <v>-1000</v>
      </c>
      <c r="M5">
        <v>3.93</v>
      </c>
      <c r="N5">
        <v>-100</v>
      </c>
      <c r="O5">
        <v>-100</v>
      </c>
      <c r="P5" s="2">
        <v>-1000</v>
      </c>
      <c r="Q5">
        <v>3.98</v>
      </c>
      <c r="R5" s="2">
        <v>10000</v>
      </c>
      <c r="S5">
        <v>58.56</v>
      </c>
      <c r="T5">
        <v>3</v>
      </c>
      <c r="U5">
        <v>5</v>
      </c>
    </row>
    <row r="6" spans="1:21" hidden="1" x14ac:dyDescent="0.25">
      <c r="A6" s="1">
        <v>41540.380902777775</v>
      </c>
      <c r="B6" t="s">
        <v>17</v>
      </c>
      <c r="C6" t="s">
        <v>23</v>
      </c>
      <c r="D6">
        <v>6</v>
      </c>
      <c r="F6" s="3">
        <v>3</v>
      </c>
      <c r="G6" t="s">
        <v>20</v>
      </c>
      <c r="J6">
        <v>-100</v>
      </c>
      <c r="K6">
        <v>-100</v>
      </c>
      <c r="L6" s="2">
        <v>-1000</v>
      </c>
      <c r="M6">
        <v>4.1399999999999997</v>
      </c>
      <c r="N6">
        <v>-100</v>
      </c>
      <c r="O6">
        <v>-100</v>
      </c>
      <c r="P6" s="2">
        <v>-1000</v>
      </c>
      <c r="Q6">
        <v>4.07</v>
      </c>
      <c r="R6">
        <v>3.32</v>
      </c>
      <c r="S6">
        <v>0</v>
      </c>
      <c r="T6">
        <v>3</v>
      </c>
      <c r="U6">
        <v>5</v>
      </c>
    </row>
    <row r="7" spans="1:21" hidden="1" x14ac:dyDescent="0.25">
      <c r="A7" s="1">
        <v>41540.373182870368</v>
      </c>
      <c r="B7" t="s">
        <v>17</v>
      </c>
      <c r="C7" t="s">
        <v>23</v>
      </c>
      <c r="D7">
        <v>6</v>
      </c>
      <c r="F7" s="3">
        <v>3</v>
      </c>
      <c r="G7" t="s">
        <v>20</v>
      </c>
      <c r="J7">
        <v>-100</v>
      </c>
      <c r="K7">
        <v>-100</v>
      </c>
      <c r="L7" s="2">
        <v>-1000</v>
      </c>
      <c r="M7">
        <v>4.97</v>
      </c>
      <c r="N7">
        <v>-100</v>
      </c>
      <c r="O7">
        <v>-100</v>
      </c>
      <c r="P7" s="2">
        <v>-1000</v>
      </c>
      <c r="Q7">
        <v>5.1100000000000003</v>
      </c>
      <c r="R7">
        <v>1.48</v>
      </c>
      <c r="S7">
        <v>53.52</v>
      </c>
      <c r="T7">
        <v>3</v>
      </c>
      <c r="U7">
        <v>5</v>
      </c>
    </row>
    <row r="8" spans="1:21" hidden="1" x14ac:dyDescent="0.25">
      <c r="A8" s="1">
        <v>41540.372997685183</v>
      </c>
      <c r="B8" t="s">
        <v>17</v>
      </c>
      <c r="C8" t="s">
        <v>23</v>
      </c>
      <c r="D8">
        <v>6</v>
      </c>
      <c r="F8" s="3">
        <v>3</v>
      </c>
      <c r="G8" t="s">
        <v>20</v>
      </c>
      <c r="J8">
        <v>-100</v>
      </c>
      <c r="K8">
        <v>-100</v>
      </c>
      <c r="L8" s="2">
        <v>-1000</v>
      </c>
      <c r="M8">
        <v>4.9400000000000004</v>
      </c>
      <c r="N8">
        <v>-100</v>
      </c>
      <c r="O8">
        <v>-100</v>
      </c>
      <c r="P8" s="2">
        <v>-1000</v>
      </c>
      <c r="Q8">
        <v>5.39</v>
      </c>
      <c r="R8" s="2">
        <v>10000</v>
      </c>
      <c r="S8">
        <v>0</v>
      </c>
      <c r="T8">
        <v>3</v>
      </c>
      <c r="U8">
        <v>5</v>
      </c>
    </row>
    <row r="9" spans="1:21" hidden="1" x14ac:dyDescent="0.25">
      <c r="A9" s="1">
        <v>41540.372847222221</v>
      </c>
      <c r="B9" t="s">
        <v>17</v>
      </c>
      <c r="C9" t="s">
        <v>23</v>
      </c>
      <c r="D9">
        <v>6</v>
      </c>
      <c r="F9" s="3">
        <v>3</v>
      </c>
      <c r="G9" t="s">
        <v>20</v>
      </c>
      <c r="J9">
        <v>-100</v>
      </c>
      <c r="K9">
        <v>-100</v>
      </c>
      <c r="L9" s="2">
        <v>-1000</v>
      </c>
      <c r="M9">
        <v>5.35</v>
      </c>
      <c r="N9">
        <v>-100</v>
      </c>
      <c r="O9">
        <v>-100</v>
      </c>
      <c r="P9" s="2">
        <v>-1000</v>
      </c>
      <c r="Q9">
        <v>5.45</v>
      </c>
      <c r="R9" s="2">
        <v>10000</v>
      </c>
      <c r="S9">
        <v>0</v>
      </c>
      <c r="T9">
        <v>3</v>
      </c>
      <c r="U9">
        <v>5</v>
      </c>
    </row>
    <row r="10" spans="1:21" hidden="1" x14ac:dyDescent="0.25">
      <c r="A10" s="1">
        <v>41540.372708333336</v>
      </c>
      <c r="B10" t="s">
        <v>17</v>
      </c>
      <c r="C10" t="s">
        <v>23</v>
      </c>
      <c r="D10">
        <v>6</v>
      </c>
      <c r="F10" s="3">
        <v>3</v>
      </c>
      <c r="G10" t="s">
        <v>20</v>
      </c>
      <c r="J10">
        <v>-100</v>
      </c>
      <c r="K10">
        <v>-100</v>
      </c>
      <c r="L10" s="2">
        <v>-1000</v>
      </c>
      <c r="M10">
        <v>4.8600000000000003</v>
      </c>
      <c r="N10">
        <v>-100</v>
      </c>
      <c r="O10">
        <v>-100</v>
      </c>
      <c r="P10" s="2">
        <v>-1000</v>
      </c>
      <c r="Q10">
        <v>4.8499999999999996</v>
      </c>
      <c r="R10">
        <v>3.75</v>
      </c>
      <c r="S10">
        <v>56.54</v>
      </c>
      <c r="T10">
        <v>3</v>
      </c>
      <c r="U10">
        <v>5</v>
      </c>
    </row>
    <row r="11" spans="1:21" hidden="1" x14ac:dyDescent="0.25">
      <c r="A11" s="1">
        <v>41540.37259259259</v>
      </c>
      <c r="B11" t="s">
        <v>17</v>
      </c>
      <c r="C11" t="s">
        <v>23</v>
      </c>
      <c r="D11">
        <v>6</v>
      </c>
      <c r="F11" s="3">
        <v>3</v>
      </c>
      <c r="G11" t="s">
        <v>20</v>
      </c>
      <c r="J11">
        <v>-100</v>
      </c>
      <c r="K11">
        <v>-100</v>
      </c>
      <c r="L11" s="2">
        <v>-1000</v>
      </c>
      <c r="M11">
        <v>4.7</v>
      </c>
      <c r="N11">
        <v>-100</v>
      </c>
      <c r="O11">
        <v>-100</v>
      </c>
      <c r="P11" s="2">
        <v>-1000</v>
      </c>
      <c r="Q11">
        <v>4.63</v>
      </c>
      <c r="R11">
        <v>2.39</v>
      </c>
      <c r="S11">
        <v>53.98</v>
      </c>
      <c r="T11">
        <v>3</v>
      </c>
      <c r="U11">
        <v>5</v>
      </c>
    </row>
    <row r="12" spans="1:21" hidden="1" x14ac:dyDescent="0.25">
      <c r="A12" s="1">
        <v>41540.372488425928</v>
      </c>
      <c r="B12" t="s">
        <v>17</v>
      </c>
      <c r="C12" t="s">
        <v>23</v>
      </c>
      <c r="D12">
        <v>6</v>
      </c>
      <c r="F12" s="3">
        <v>3</v>
      </c>
      <c r="G12" t="s">
        <v>20</v>
      </c>
      <c r="J12">
        <v>-100</v>
      </c>
      <c r="K12">
        <v>-100</v>
      </c>
      <c r="L12" s="2">
        <v>-1000</v>
      </c>
      <c r="M12">
        <v>5.2</v>
      </c>
      <c r="N12">
        <v>-100</v>
      </c>
      <c r="O12">
        <v>-100</v>
      </c>
      <c r="P12" s="2">
        <v>-1000</v>
      </c>
      <c r="Q12">
        <v>5.3</v>
      </c>
      <c r="R12" s="2">
        <v>10000</v>
      </c>
      <c r="S12">
        <v>60.69</v>
      </c>
      <c r="T12">
        <v>3</v>
      </c>
      <c r="U12">
        <v>5</v>
      </c>
    </row>
    <row r="13" spans="1:21" x14ac:dyDescent="0.25">
      <c r="A13" s="1">
        <v>41540.374143518522</v>
      </c>
      <c r="B13" t="s">
        <v>25</v>
      </c>
      <c r="C13" t="s">
        <v>26</v>
      </c>
      <c r="D13">
        <v>6</v>
      </c>
      <c r="F13" s="3">
        <v>4</v>
      </c>
      <c r="G13" t="s">
        <v>20</v>
      </c>
      <c r="J13">
        <v>0.69</v>
      </c>
      <c r="K13">
        <v>-0.17</v>
      </c>
      <c r="L13">
        <v>95</v>
      </c>
      <c r="M13">
        <v>4.0999999999999996</v>
      </c>
      <c r="N13">
        <v>0.52</v>
      </c>
      <c r="O13">
        <v>-0.28000000000000003</v>
      </c>
      <c r="P13">
        <v>173.7</v>
      </c>
      <c r="Q13">
        <v>4.2300000000000004</v>
      </c>
      <c r="R13">
        <v>1.99</v>
      </c>
      <c r="S13">
        <v>56.71</v>
      </c>
      <c r="T13">
        <v>3</v>
      </c>
      <c r="U13">
        <v>4</v>
      </c>
    </row>
    <row r="14" spans="1:21" x14ac:dyDescent="0.25">
      <c r="A14" s="1">
        <v>41540.381967592592</v>
      </c>
      <c r="B14" t="s">
        <v>27</v>
      </c>
      <c r="C14" t="s">
        <v>28</v>
      </c>
      <c r="D14">
        <v>6</v>
      </c>
      <c r="F14" s="3">
        <v>5</v>
      </c>
      <c r="G14" t="s">
        <v>20</v>
      </c>
      <c r="J14">
        <v>0.85</v>
      </c>
      <c r="K14">
        <v>-0.42</v>
      </c>
      <c r="L14">
        <v>96.04</v>
      </c>
      <c r="M14">
        <v>3.54</v>
      </c>
      <c r="N14">
        <v>1.1299999999999999</v>
      </c>
      <c r="O14">
        <v>-0.5</v>
      </c>
      <c r="P14">
        <v>50.48</v>
      </c>
      <c r="Q14">
        <v>3.71</v>
      </c>
      <c r="R14">
        <v>1.48</v>
      </c>
      <c r="S14">
        <v>59.55</v>
      </c>
      <c r="T14">
        <v>3</v>
      </c>
      <c r="U14">
        <v>4</v>
      </c>
    </row>
    <row r="15" spans="1:21" hidden="1" x14ac:dyDescent="0.25">
      <c r="A15" s="1">
        <v>41540.381840277776</v>
      </c>
      <c r="B15" t="s">
        <v>27</v>
      </c>
      <c r="C15" t="s">
        <v>28</v>
      </c>
      <c r="D15">
        <v>6</v>
      </c>
      <c r="F15" s="3">
        <v>5</v>
      </c>
      <c r="G15" t="s">
        <v>20</v>
      </c>
      <c r="J15">
        <v>-100</v>
      </c>
      <c r="K15">
        <v>-100</v>
      </c>
      <c r="L15" s="2">
        <v>-1000</v>
      </c>
      <c r="M15">
        <v>3.66</v>
      </c>
      <c r="N15">
        <v>-100</v>
      </c>
      <c r="O15">
        <v>-100</v>
      </c>
      <c r="P15" s="2">
        <v>-1000</v>
      </c>
      <c r="Q15">
        <v>3.77</v>
      </c>
      <c r="R15" s="2">
        <v>10000</v>
      </c>
      <c r="S15">
        <v>59.8</v>
      </c>
      <c r="T15">
        <v>3</v>
      </c>
      <c r="U15">
        <v>5</v>
      </c>
    </row>
    <row r="16" spans="1:21" hidden="1" x14ac:dyDescent="0.25">
      <c r="A16" s="1">
        <v>41540.381689814814</v>
      </c>
      <c r="B16" t="s">
        <v>27</v>
      </c>
      <c r="C16" t="s">
        <v>28</v>
      </c>
      <c r="D16">
        <v>6</v>
      </c>
      <c r="F16" s="3">
        <v>5</v>
      </c>
      <c r="G16" t="s">
        <v>20</v>
      </c>
      <c r="J16">
        <v>0.67</v>
      </c>
      <c r="K16">
        <v>-0.27</v>
      </c>
      <c r="L16">
        <v>134.9</v>
      </c>
      <c r="M16">
        <v>3.47</v>
      </c>
      <c r="N16">
        <v>0.85</v>
      </c>
      <c r="O16">
        <v>-0.16</v>
      </c>
      <c r="P16">
        <v>11.01</v>
      </c>
      <c r="Q16">
        <v>3.6</v>
      </c>
      <c r="R16">
        <v>2.65</v>
      </c>
      <c r="S16">
        <v>57.3</v>
      </c>
      <c r="T16">
        <v>3</v>
      </c>
      <c r="U16">
        <v>4</v>
      </c>
    </row>
    <row r="17" spans="1:21" x14ac:dyDescent="0.25">
      <c r="A17" s="1">
        <v>41540.384085648147</v>
      </c>
      <c r="B17" t="s">
        <v>29</v>
      </c>
      <c r="C17" t="s">
        <v>30</v>
      </c>
      <c r="D17">
        <v>6</v>
      </c>
      <c r="E17" t="s">
        <v>31</v>
      </c>
      <c r="F17" s="3">
        <v>6</v>
      </c>
      <c r="G17" t="s">
        <v>20</v>
      </c>
      <c r="H17" t="s">
        <v>322</v>
      </c>
      <c r="I17" t="s">
        <v>274</v>
      </c>
      <c r="J17">
        <v>2.46</v>
      </c>
      <c r="K17">
        <v>-1.78</v>
      </c>
      <c r="L17">
        <v>0.45</v>
      </c>
      <c r="M17">
        <v>5.44</v>
      </c>
      <c r="N17">
        <v>2.0099999999999998</v>
      </c>
      <c r="O17">
        <v>-0.96</v>
      </c>
      <c r="P17">
        <v>11.76</v>
      </c>
      <c r="Q17">
        <v>5.39</v>
      </c>
      <c r="R17">
        <v>2.39</v>
      </c>
      <c r="S17">
        <v>53.09</v>
      </c>
      <c r="T17">
        <v>3</v>
      </c>
      <c r="U17">
        <v>4</v>
      </c>
    </row>
    <row r="18" spans="1:21" hidden="1" x14ac:dyDescent="0.25">
      <c r="A18" s="1">
        <v>41540.383356481485</v>
      </c>
      <c r="B18" t="s">
        <v>29</v>
      </c>
      <c r="C18" t="s">
        <v>30</v>
      </c>
      <c r="D18">
        <v>6</v>
      </c>
      <c r="F18" s="3">
        <v>6</v>
      </c>
      <c r="G18" t="s">
        <v>20</v>
      </c>
      <c r="J18">
        <v>-100</v>
      </c>
      <c r="K18">
        <v>-100</v>
      </c>
      <c r="L18" s="2">
        <v>-1000</v>
      </c>
      <c r="M18">
        <v>3.32</v>
      </c>
      <c r="N18">
        <v>-100</v>
      </c>
      <c r="O18">
        <v>-100</v>
      </c>
      <c r="P18" s="2">
        <v>-1000</v>
      </c>
      <c r="Q18">
        <v>3.57</v>
      </c>
      <c r="R18" s="2">
        <v>10000</v>
      </c>
      <c r="S18">
        <v>53.06</v>
      </c>
      <c r="T18">
        <v>3</v>
      </c>
      <c r="U18">
        <v>5</v>
      </c>
    </row>
    <row r="19" spans="1:21" hidden="1" x14ac:dyDescent="0.25">
      <c r="A19" s="1">
        <v>41540.383032407408</v>
      </c>
      <c r="B19" t="s">
        <v>29</v>
      </c>
      <c r="C19" t="s">
        <v>30</v>
      </c>
      <c r="D19">
        <v>6</v>
      </c>
      <c r="F19" s="3">
        <v>6</v>
      </c>
      <c r="G19" t="s">
        <v>20</v>
      </c>
      <c r="J19">
        <v>-100</v>
      </c>
      <c r="K19">
        <v>-100</v>
      </c>
      <c r="L19" s="2">
        <v>-1000</v>
      </c>
      <c r="M19">
        <v>3.33</v>
      </c>
      <c r="N19">
        <v>-100</v>
      </c>
      <c r="O19">
        <v>-100</v>
      </c>
      <c r="P19" s="2">
        <v>-1000</v>
      </c>
      <c r="Q19">
        <v>3.59</v>
      </c>
      <c r="R19">
        <v>2.1</v>
      </c>
      <c r="S19">
        <v>52.42</v>
      </c>
      <c r="T19">
        <v>3</v>
      </c>
      <c r="U19">
        <v>5</v>
      </c>
    </row>
    <row r="20" spans="1:21" x14ac:dyDescent="0.25">
      <c r="A20" s="1">
        <v>41540.385254629633</v>
      </c>
      <c r="B20" t="s">
        <v>32</v>
      </c>
      <c r="C20" t="s">
        <v>33</v>
      </c>
      <c r="D20">
        <v>6</v>
      </c>
      <c r="F20" s="3">
        <v>7</v>
      </c>
      <c r="G20" t="s">
        <v>20</v>
      </c>
      <c r="J20">
        <v>1.41</v>
      </c>
      <c r="K20">
        <v>-0.24</v>
      </c>
      <c r="L20">
        <v>106.83</v>
      </c>
      <c r="M20">
        <v>5.72</v>
      </c>
      <c r="N20">
        <v>1.79</v>
      </c>
      <c r="O20">
        <v>-0.32</v>
      </c>
      <c r="P20">
        <v>93.3</v>
      </c>
      <c r="Q20">
        <v>5.87</v>
      </c>
      <c r="R20">
        <v>0.94</v>
      </c>
      <c r="S20">
        <v>53.51</v>
      </c>
      <c r="T20">
        <v>3</v>
      </c>
      <c r="U20">
        <v>4</v>
      </c>
    </row>
    <row r="21" spans="1:21" x14ac:dyDescent="0.25">
      <c r="A21" s="1">
        <v>41540.386412037034</v>
      </c>
      <c r="B21" t="s">
        <v>34</v>
      </c>
      <c r="C21" t="s">
        <v>35</v>
      </c>
      <c r="D21">
        <v>6</v>
      </c>
      <c r="E21" t="s">
        <v>31</v>
      </c>
      <c r="F21" s="3">
        <v>8</v>
      </c>
      <c r="G21" t="s">
        <v>20</v>
      </c>
      <c r="H21" t="s">
        <v>321</v>
      </c>
      <c r="I21" t="s">
        <v>274</v>
      </c>
      <c r="J21">
        <v>0.6</v>
      </c>
      <c r="K21">
        <v>-0.31</v>
      </c>
      <c r="L21">
        <v>67.400000000000006</v>
      </c>
      <c r="M21">
        <v>3.71</v>
      </c>
      <c r="N21">
        <v>1.17</v>
      </c>
      <c r="O21">
        <v>-0.7</v>
      </c>
      <c r="P21">
        <v>138.87</v>
      </c>
      <c r="Q21">
        <v>4.49</v>
      </c>
      <c r="R21">
        <v>1.88</v>
      </c>
      <c r="S21">
        <v>58.11</v>
      </c>
      <c r="T21">
        <v>3</v>
      </c>
      <c r="U21">
        <v>4</v>
      </c>
    </row>
    <row r="22" spans="1:21" hidden="1" x14ac:dyDescent="0.25">
      <c r="A22" s="1">
        <v>41540.386296296296</v>
      </c>
      <c r="F22" s="3">
        <v>8</v>
      </c>
      <c r="G22" t="s">
        <v>20</v>
      </c>
      <c r="J22">
        <v>0.19</v>
      </c>
      <c r="K22">
        <v>-0.28000000000000003</v>
      </c>
      <c r="L22">
        <v>63.74</v>
      </c>
      <c r="M22">
        <v>3.69</v>
      </c>
      <c r="N22">
        <v>0.55000000000000004</v>
      </c>
      <c r="O22">
        <v>-0.47</v>
      </c>
      <c r="P22">
        <v>147.9</v>
      </c>
      <c r="Q22">
        <v>4.28</v>
      </c>
      <c r="R22">
        <v>0.66</v>
      </c>
      <c r="S22">
        <v>57.66</v>
      </c>
      <c r="T22">
        <v>3</v>
      </c>
      <c r="U22">
        <v>4</v>
      </c>
    </row>
    <row r="23" spans="1:21" hidden="1" x14ac:dyDescent="0.25">
      <c r="A23" s="1">
        <v>41540.386157407411</v>
      </c>
      <c r="F23" s="3">
        <v>8</v>
      </c>
      <c r="G23" t="s">
        <v>20</v>
      </c>
      <c r="J23">
        <v>0.28999999999999998</v>
      </c>
      <c r="K23">
        <v>-0.19</v>
      </c>
      <c r="L23">
        <v>107.89</v>
      </c>
      <c r="M23">
        <v>3.46</v>
      </c>
      <c r="N23">
        <v>0.83</v>
      </c>
      <c r="O23">
        <v>-0.56999999999999995</v>
      </c>
      <c r="P23">
        <v>143.32</v>
      </c>
      <c r="Q23">
        <v>4.21</v>
      </c>
      <c r="R23">
        <v>2.1</v>
      </c>
      <c r="S23">
        <v>58.73</v>
      </c>
      <c r="T23">
        <v>3</v>
      </c>
      <c r="U23">
        <v>4</v>
      </c>
    </row>
    <row r="24" spans="1:21" x14ac:dyDescent="0.25">
      <c r="A24" s="1">
        <v>41540.391504629632</v>
      </c>
      <c r="B24" t="s">
        <v>36</v>
      </c>
      <c r="C24" t="s">
        <v>37</v>
      </c>
      <c r="D24">
        <v>6</v>
      </c>
      <c r="F24" s="3">
        <v>9</v>
      </c>
      <c r="G24" t="s">
        <v>20</v>
      </c>
      <c r="J24">
        <v>0.82</v>
      </c>
      <c r="K24">
        <v>-7.0000000000000007E-2</v>
      </c>
      <c r="L24">
        <v>7.76</v>
      </c>
      <c r="M24">
        <v>5.42</v>
      </c>
      <c r="N24">
        <v>0.65</v>
      </c>
      <c r="O24">
        <v>-0.24</v>
      </c>
      <c r="P24">
        <v>150.09</v>
      </c>
      <c r="Q24">
        <v>5.26</v>
      </c>
      <c r="R24">
        <v>1.33</v>
      </c>
      <c r="S24">
        <v>51.59</v>
      </c>
      <c r="T24">
        <v>3</v>
      </c>
      <c r="U24">
        <v>4</v>
      </c>
    </row>
    <row r="25" spans="1:21" x14ac:dyDescent="0.25">
      <c r="A25" s="1">
        <v>41540.393993055557</v>
      </c>
      <c r="B25" t="s">
        <v>38</v>
      </c>
      <c r="C25" t="s">
        <v>39</v>
      </c>
      <c r="D25">
        <v>6</v>
      </c>
      <c r="E25" t="s">
        <v>31</v>
      </c>
      <c r="F25" s="3">
        <v>10</v>
      </c>
      <c r="G25" t="s">
        <v>20</v>
      </c>
      <c r="I25" t="s">
        <v>329</v>
      </c>
      <c r="J25">
        <v>4.5999999999999996</v>
      </c>
      <c r="K25">
        <v>-1.47</v>
      </c>
      <c r="L25">
        <v>9.4499999999999993</v>
      </c>
      <c r="M25">
        <v>5.65</v>
      </c>
      <c r="N25">
        <v>1.82</v>
      </c>
      <c r="O25">
        <v>-1.06</v>
      </c>
      <c r="P25">
        <v>16.07</v>
      </c>
      <c r="Q25">
        <v>5.57</v>
      </c>
      <c r="R25">
        <v>1.88</v>
      </c>
      <c r="S25">
        <v>54.08</v>
      </c>
      <c r="T25">
        <v>3</v>
      </c>
      <c r="U25">
        <v>4</v>
      </c>
    </row>
    <row r="26" spans="1:21" hidden="1" x14ac:dyDescent="0.25">
      <c r="A26" s="1">
        <v>41540.393819444442</v>
      </c>
      <c r="F26" s="3">
        <v>10</v>
      </c>
      <c r="G26" t="s">
        <v>20</v>
      </c>
      <c r="J26">
        <v>-100</v>
      </c>
      <c r="K26">
        <v>-100</v>
      </c>
      <c r="L26" s="2">
        <v>-1000</v>
      </c>
      <c r="M26">
        <v>5.9</v>
      </c>
      <c r="N26">
        <v>-100</v>
      </c>
      <c r="O26">
        <v>-100</v>
      </c>
      <c r="P26" s="2">
        <v>-1000</v>
      </c>
      <c r="Q26">
        <v>5.87</v>
      </c>
      <c r="R26">
        <v>2.39</v>
      </c>
      <c r="S26">
        <v>55.68</v>
      </c>
      <c r="T26">
        <v>3</v>
      </c>
      <c r="U26">
        <v>5</v>
      </c>
    </row>
    <row r="27" spans="1:21" x14ac:dyDescent="0.25">
      <c r="A27" s="1">
        <v>41540.395011574074</v>
      </c>
      <c r="B27" t="s">
        <v>40</v>
      </c>
      <c r="C27" t="s">
        <v>41</v>
      </c>
      <c r="D27">
        <v>6</v>
      </c>
      <c r="F27" s="3">
        <v>11</v>
      </c>
      <c r="G27" t="s">
        <v>20</v>
      </c>
      <c r="J27">
        <v>0.66</v>
      </c>
      <c r="K27">
        <v>-0.2</v>
      </c>
      <c r="L27">
        <v>87.45</v>
      </c>
      <c r="M27">
        <v>6.45</v>
      </c>
      <c r="N27">
        <v>0.69</v>
      </c>
      <c r="O27">
        <v>-0.48</v>
      </c>
      <c r="P27">
        <v>77.81</v>
      </c>
      <c r="Q27">
        <v>5.65</v>
      </c>
      <c r="R27">
        <v>1.33</v>
      </c>
      <c r="S27">
        <v>53.05</v>
      </c>
      <c r="T27">
        <v>3</v>
      </c>
      <c r="U27">
        <v>4</v>
      </c>
    </row>
    <row r="28" spans="1:21" x14ac:dyDescent="0.25">
      <c r="A28" s="1">
        <v>41540.396203703705</v>
      </c>
      <c r="B28" t="s">
        <v>42</v>
      </c>
      <c r="C28" t="s">
        <v>43</v>
      </c>
      <c r="D28">
        <v>6</v>
      </c>
      <c r="E28" t="s">
        <v>31</v>
      </c>
      <c r="F28" s="3">
        <v>12</v>
      </c>
      <c r="G28" t="s">
        <v>20</v>
      </c>
      <c r="H28" t="s">
        <v>322</v>
      </c>
      <c r="I28" t="s">
        <v>274</v>
      </c>
      <c r="J28">
        <v>3.25</v>
      </c>
      <c r="K28">
        <v>-2.37</v>
      </c>
      <c r="L28">
        <v>8.51</v>
      </c>
      <c r="M28">
        <v>5.48</v>
      </c>
      <c r="N28">
        <v>2.4500000000000002</v>
      </c>
      <c r="O28">
        <v>-2.04</v>
      </c>
      <c r="P28">
        <v>166.28</v>
      </c>
      <c r="Q28">
        <v>5.82</v>
      </c>
      <c r="R28">
        <v>1.99</v>
      </c>
      <c r="S28">
        <v>56.83</v>
      </c>
      <c r="T28">
        <v>3</v>
      </c>
      <c r="U28">
        <v>4</v>
      </c>
    </row>
    <row r="29" spans="1:21" x14ac:dyDescent="0.25">
      <c r="A29" s="1">
        <v>41540.401516203703</v>
      </c>
      <c r="B29" t="s">
        <v>44</v>
      </c>
      <c r="C29" t="s">
        <v>45</v>
      </c>
      <c r="D29">
        <v>6</v>
      </c>
      <c r="F29" s="3">
        <v>13</v>
      </c>
      <c r="G29" t="s">
        <v>20</v>
      </c>
      <c r="J29">
        <v>1.48</v>
      </c>
      <c r="K29">
        <v>-0.44</v>
      </c>
      <c r="L29">
        <v>79.22</v>
      </c>
      <c r="M29">
        <v>6.73</v>
      </c>
      <c r="N29">
        <v>1.1200000000000001</v>
      </c>
      <c r="O29">
        <v>-0.45</v>
      </c>
      <c r="P29">
        <v>97.42</v>
      </c>
      <c r="Q29">
        <v>6.83</v>
      </c>
      <c r="R29">
        <v>2.1</v>
      </c>
      <c r="S29">
        <v>58.79</v>
      </c>
      <c r="T29">
        <v>3</v>
      </c>
      <c r="U29">
        <v>4</v>
      </c>
    </row>
    <row r="30" spans="1:21" hidden="1" x14ac:dyDescent="0.25">
      <c r="A30" s="1">
        <v>41540.401400462964</v>
      </c>
      <c r="F30" s="3">
        <v>13</v>
      </c>
      <c r="G30" t="s">
        <v>20</v>
      </c>
      <c r="J30">
        <v>-100</v>
      </c>
      <c r="K30">
        <v>-100</v>
      </c>
      <c r="L30" s="2">
        <v>-1000</v>
      </c>
      <c r="M30">
        <v>6.79</v>
      </c>
      <c r="N30">
        <v>-100</v>
      </c>
      <c r="O30">
        <v>-100</v>
      </c>
      <c r="P30" s="2">
        <v>-1000</v>
      </c>
      <c r="Q30">
        <v>6.51</v>
      </c>
      <c r="R30" s="2">
        <v>10000</v>
      </c>
      <c r="S30">
        <v>61.91</v>
      </c>
      <c r="T30">
        <v>3</v>
      </c>
      <c r="U30">
        <v>5</v>
      </c>
    </row>
    <row r="31" spans="1:21" x14ac:dyDescent="0.25">
      <c r="A31" s="1">
        <v>41540.402592592596</v>
      </c>
      <c r="B31" t="s">
        <v>46</v>
      </c>
      <c r="C31" t="s">
        <v>47</v>
      </c>
      <c r="D31">
        <v>6</v>
      </c>
      <c r="F31" s="3">
        <v>14</v>
      </c>
      <c r="G31" t="s">
        <v>20</v>
      </c>
      <c r="J31">
        <v>1.1599999999999999</v>
      </c>
      <c r="K31">
        <v>-0.47</v>
      </c>
      <c r="L31">
        <v>174.32</v>
      </c>
      <c r="M31">
        <v>6.36</v>
      </c>
      <c r="N31">
        <v>0.88</v>
      </c>
      <c r="O31">
        <v>-0.27</v>
      </c>
      <c r="P31">
        <v>129.47</v>
      </c>
      <c r="Q31">
        <v>5.9</v>
      </c>
      <c r="R31">
        <v>1.48</v>
      </c>
      <c r="S31">
        <v>59.76</v>
      </c>
      <c r="T31">
        <v>3</v>
      </c>
      <c r="U31">
        <v>4</v>
      </c>
    </row>
    <row r="32" spans="1:21" x14ac:dyDescent="0.25">
      <c r="A32" s="1">
        <v>41540.404074074075</v>
      </c>
      <c r="B32" t="s">
        <v>48</v>
      </c>
      <c r="C32" t="s">
        <v>49</v>
      </c>
      <c r="D32">
        <v>6</v>
      </c>
      <c r="F32" s="3">
        <v>15</v>
      </c>
      <c r="G32" t="s">
        <v>20</v>
      </c>
      <c r="J32">
        <v>0.95</v>
      </c>
      <c r="K32">
        <v>-0.52</v>
      </c>
      <c r="L32">
        <v>167.83</v>
      </c>
      <c r="M32">
        <v>5.38</v>
      </c>
      <c r="N32">
        <v>0.98</v>
      </c>
      <c r="O32">
        <v>-1.06</v>
      </c>
      <c r="P32">
        <v>11.22</v>
      </c>
      <c r="Q32">
        <v>5.12</v>
      </c>
      <c r="R32">
        <v>1.48</v>
      </c>
      <c r="S32">
        <v>58.78</v>
      </c>
      <c r="T32">
        <v>3</v>
      </c>
      <c r="U32">
        <v>4</v>
      </c>
    </row>
    <row r="33" spans="1:21" x14ac:dyDescent="0.25">
      <c r="A33" s="1">
        <v>41540.415451388886</v>
      </c>
      <c r="C33" t="s">
        <v>50</v>
      </c>
      <c r="D33">
        <v>6</v>
      </c>
      <c r="F33" s="3">
        <v>16</v>
      </c>
      <c r="G33" t="s">
        <v>20</v>
      </c>
      <c r="J33">
        <v>0.52</v>
      </c>
      <c r="K33">
        <v>-0.34</v>
      </c>
      <c r="L33">
        <v>175.95</v>
      </c>
      <c r="M33">
        <v>4.3099999999999996</v>
      </c>
      <c r="N33">
        <v>0.78</v>
      </c>
      <c r="O33">
        <v>-0.38</v>
      </c>
      <c r="P33">
        <v>174.72</v>
      </c>
      <c r="Q33">
        <v>4.92</v>
      </c>
      <c r="R33">
        <v>2.39</v>
      </c>
      <c r="S33">
        <v>54.47</v>
      </c>
      <c r="T33">
        <v>3</v>
      </c>
      <c r="U33">
        <v>4</v>
      </c>
    </row>
    <row r="34" spans="1:21" x14ac:dyDescent="0.25">
      <c r="A34" s="1">
        <v>41540.416562500002</v>
      </c>
      <c r="B34" t="s">
        <v>51</v>
      </c>
      <c r="C34" t="s">
        <v>52</v>
      </c>
      <c r="D34">
        <v>6</v>
      </c>
      <c r="F34" s="3">
        <v>17</v>
      </c>
      <c r="G34" t="s">
        <v>20</v>
      </c>
      <c r="J34">
        <v>0.86</v>
      </c>
      <c r="K34">
        <v>-0.2</v>
      </c>
      <c r="L34">
        <v>112.08</v>
      </c>
      <c r="M34">
        <v>5.99</v>
      </c>
      <c r="N34">
        <v>1.1000000000000001</v>
      </c>
      <c r="O34">
        <v>-0.09</v>
      </c>
      <c r="P34">
        <v>0</v>
      </c>
      <c r="Q34">
        <v>6.55</v>
      </c>
      <c r="R34">
        <v>1.88</v>
      </c>
      <c r="S34">
        <v>52.47</v>
      </c>
      <c r="T34">
        <v>3</v>
      </c>
      <c r="U34">
        <v>4</v>
      </c>
    </row>
    <row r="35" spans="1:21" x14ac:dyDescent="0.25">
      <c r="A35" s="1">
        <v>41540.418055555558</v>
      </c>
      <c r="B35" t="s">
        <v>53</v>
      </c>
      <c r="C35" t="s">
        <v>54</v>
      </c>
      <c r="D35">
        <v>6</v>
      </c>
      <c r="F35" s="3">
        <v>18</v>
      </c>
      <c r="G35" t="s">
        <v>20</v>
      </c>
      <c r="J35">
        <v>2.0499999999999998</v>
      </c>
      <c r="K35">
        <v>-0.59</v>
      </c>
      <c r="L35">
        <v>119.87</v>
      </c>
      <c r="M35">
        <v>6.06</v>
      </c>
      <c r="N35">
        <v>2.44</v>
      </c>
      <c r="O35">
        <v>-0.44</v>
      </c>
      <c r="P35">
        <v>62.75</v>
      </c>
      <c r="Q35">
        <v>6.3</v>
      </c>
      <c r="R35">
        <v>2.1</v>
      </c>
      <c r="S35">
        <v>52.45</v>
      </c>
      <c r="T35">
        <v>3</v>
      </c>
      <c r="U35">
        <v>4</v>
      </c>
    </row>
    <row r="36" spans="1:21" hidden="1" x14ac:dyDescent="0.25">
      <c r="A36" s="1">
        <v>41540.417812500003</v>
      </c>
      <c r="F36" s="3">
        <v>18</v>
      </c>
      <c r="G36" t="s">
        <v>20</v>
      </c>
      <c r="J36">
        <v>-100</v>
      </c>
      <c r="K36">
        <v>-100</v>
      </c>
      <c r="L36" s="2">
        <v>-1000</v>
      </c>
      <c r="M36">
        <v>5.61</v>
      </c>
      <c r="N36">
        <v>-100</v>
      </c>
      <c r="O36">
        <v>-100</v>
      </c>
      <c r="P36" s="2">
        <v>-1000</v>
      </c>
      <c r="Q36">
        <v>5.69</v>
      </c>
      <c r="R36">
        <v>2.39</v>
      </c>
      <c r="S36">
        <v>51.61</v>
      </c>
      <c r="T36">
        <v>3</v>
      </c>
      <c r="U36">
        <v>5</v>
      </c>
    </row>
    <row r="37" spans="1:21" hidden="1" x14ac:dyDescent="0.25">
      <c r="A37" s="1">
        <v>41540.417488425926</v>
      </c>
      <c r="F37" s="3">
        <v>18</v>
      </c>
      <c r="G37" t="s">
        <v>20</v>
      </c>
      <c r="J37">
        <v>-100</v>
      </c>
      <c r="K37">
        <v>-100</v>
      </c>
      <c r="L37" s="2">
        <v>-1000</v>
      </c>
      <c r="M37">
        <v>4.7699999999999996</v>
      </c>
      <c r="N37">
        <v>-100</v>
      </c>
      <c r="O37">
        <v>-100</v>
      </c>
      <c r="P37" s="2">
        <v>-1000</v>
      </c>
      <c r="Q37">
        <v>5.08</v>
      </c>
      <c r="R37">
        <v>1.48</v>
      </c>
      <c r="S37">
        <v>0</v>
      </c>
      <c r="T37">
        <v>3</v>
      </c>
      <c r="U37">
        <v>5</v>
      </c>
    </row>
    <row r="38" spans="1:21" x14ac:dyDescent="0.25">
      <c r="A38" s="1">
        <v>41540.41983796296</v>
      </c>
      <c r="B38" t="s">
        <v>55</v>
      </c>
      <c r="C38" t="s">
        <v>56</v>
      </c>
      <c r="D38">
        <v>6</v>
      </c>
      <c r="F38" s="3">
        <v>19</v>
      </c>
      <c r="G38" t="s">
        <v>20</v>
      </c>
      <c r="J38">
        <v>1.1399999999999999</v>
      </c>
      <c r="K38">
        <v>-0.42</v>
      </c>
      <c r="L38">
        <v>87.69</v>
      </c>
      <c r="M38">
        <v>6.28</v>
      </c>
      <c r="N38">
        <v>1.1499999999999999</v>
      </c>
      <c r="O38">
        <v>-0.34</v>
      </c>
      <c r="P38">
        <v>95.37</v>
      </c>
      <c r="Q38">
        <v>6.26</v>
      </c>
      <c r="R38">
        <v>2.73</v>
      </c>
      <c r="S38">
        <v>52.74</v>
      </c>
      <c r="T38">
        <v>3</v>
      </c>
      <c r="U38">
        <v>4</v>
      </c>
    </row>
    <row r="39" spans="1:21" hidden="1" x14ac:dyDescent="0.25">
      <c r="A39" s="1">
        <v>41540.419675925928</v>
      </c>
      <c r="F39" s="3">
        <v>19</v>
      </c>
      <c r="G39" t="s">
        <v>20</v>
      </c>
      <c r="J39">
        <v>-100</v>
      </c>
      <c r="K39">
        <v>-100</v>
      </c>
      <c r="L39" s="2">
        <v>-1000</v>
      </c>
      <c r="M39">
        <v>5.62</v>
      </c>
      <c r="N39">
        <v>-100</v>
      </c>
      <c r="O39">
        <v>-100</v>
      </c>
      <c r="P39" s="2">
        <v>-1000</v>
      </c>
      <c r="Q39">
        <v>5.53</v>
      </c>
      <c r="R39">
        <v>0.94</v>
      </c>
      <c r="S39">
        <v>0</v>
      </c>
      <c r="T39">
        <v>3</v>
      </c>
      <c r="U39">
        <v>5</v>
      </c>
    </row>
    <row r="40" spans="1:21" x14ac:dyDescent="0.25">
      <c r="A40" s="1">
        <v>41540.433449074073</v>
      </c>
      <c r="B40" t="s">
        <v>57</v>
      </c>
      <c r="C40" t="s">
        <v>58</v>
      </c>
      <c r="D40">
        <v>6</v>
      </c>
      <c r="E40" t="s">
        <v>31</v>
      </c>
      <c r="F40" s="3">
        <v>20</v>
      </c>
      <c r="G40" t="s">
        <v>20</v>
      </c>
      <c r="H40" t="s">
        <v>322</v>
      </c>
      <c r="I40" t="s">
        <v>274</v>
      </c>
      <c r="J40">
        <v>-100</v>
      </c>
      <c r="K40">
        <v>-100</v>
      </c>
      <c r="L40" s="2">
        <v>-1000</v>
      </c>
      <c r="M40">
        <v>6.83</v>
      </c>
      <c r="N40">
        <v>-100</v>
      </c>
      <c r="O40">
        <v>-100</v>
      </c>
      <c r="P40" s="2">
        <v>-1000</v>
      </c>
      <c r="Q40">
        <v>6.19</v>
      </c>
      <c r="R40">
        <v>1.99</v>
      </c>
      <c r="S40">
        <v>61.36</v>
      </c>
      <c r="T40">
        <v>3</v>
      </c>
      <c r="U40">
        <v>5</v>
      </c>
    </row>
    <row r="41" spans="1:21" hidden="1" x14ac:dyDescent="0.25">
      <c r="A41" s="1">
        <v>41540.433310185188</v>
      </c>
      <c r="F41" s="3">
        <v>20</v>
      </c>
      <c r="G41" t="s">
        <v>20</v>
      </c>
      <c r="J41">
        <v>-100</v>
      </c>
      <c r="K41">
        <v>-100</v>
      </c>
      <c r="L41" s="2">
        <v>-1000</v>
      </c>
      <c r="M41">
        <v>6.34</v>
      </c>
      <c r="N41">
        <v>-100</v>
      </c>
      <c r="O41">
        <v>-100</v>
      </c>
      <c r="P41" s="2">
        <v>-1000</v>
      </c>
      <c r="Q41">
        <v>5.7</v>
      </c>
      <c r="R41">
        <v>1.48</v>
      </c>
      <c r="S41">
        <v>58.5</v>
      </c>
      <c r="T41">
        <v>3</v>
      </c>
      <c r="U41">
        <v>5</v>
      </c>
    </row>
    <row r="42" spans="1:21" hidden="1" x14ac:dyDescent="0.25">
      <c r="A42" s="1">
        <v>41540.430208333331</v>
      </c>
      <c r="F42" s="3">
        <v>20</v>
      </c>
      <c r="G42" t="s">
        <v>20</v>
      </c>
      <c r="J42">
        <v>-100</v>
      </c>
      <c r="K42">
        <v>-100</v>
      </c>
      <c r="L42" s="2">
        <v>-1000</v>
      </c>
      <c r="M42">
        <v>4.04</v>
      </c>
      <c r="N42">
        <v>-100</v>
      </c>
      <c r="O42">
        <v>-100</v>
      </c>
      <c r="P42" s="2">
        <v>-1000</v>
      </c>
      <c r="Q42">
        <v>3.37</v>
      </c>
      <c r="R42">
        <v>5.97</v>
      </c>
      <c r="S42">
        <v>0</v>
      </c>
      <c r="T42">
        <v>3</v>
      </c>
      <c r="U42">
        <v>5</v>
      </c>
    </row>
    <row r="43" spans="1:21" hidden="1" x14ac:dyDescent="0.25">
      <c r="A43" s="1">
        <v>41540.430023148147</v>
      </c>
      <c r="F43" s="3">
        <v>20</v>
      </c>
      <c r="G43" t="s">
        <v>20</v>
      </c>
      <c r="J43">
        <v>-100</v>
      </c>
      <c r="K43">
        <v>-100</v>
      </c>
      <c r="L43" s="2">
        <v>-1000</v>
      </c>
      <c r="M43">
        <v>0</v>
      </c>
      <c r="N43">
        <v>-100</v>
      </c>
      <c r="O43">
        <v>-100</v>
      </c>
      <c r="P43" s="2">
        <v>-1000</v>
      </c>
      <c r="Q43">
        <v>0</v>
      </c>
      <c r="R43" s="2">
        <v>10000</v>
      </c>
      <c r="S43">
        <v>0</v>
      </c>
      <c r="T43">
        <v>3</v>
      </c>
      <c r="U43">
        <v>5</v>
      </c>
    </row>
    <row r="44" spans="1:21" hidden="1" x14ac:dyDescent="0.25">
      <c r="A44" s="1">
        <v>41540.429479166669</v>
      </c>
      <c r="F44" s="3">
        <v>20</v>
      </c>
      <c r="G44" t="s">
        <v>20</v>
      </c>
      <c r="J44">
        <v>-100</v>
      </c>
      <c r="K44">
        <v>-100</v>
      </c>
      <c r="L44" s="2">
        <v>-1000</v>
      </c>
      <c r="M44">
        <v>7.8</v>
      </c>
      <c r="N44">
        <v>-100</v>
      </c>
      <c r="O44">
        <v>-100</v>
      </c>
      <c r="P44" s="2">
        <v>-1000</v>
      </c>
      <c r="Q44">
        <v>6.97</v>
      </c>
      <c r="R44">
        <v>4.03</v>
      </c>
      <c r="S44">
        <v>58.83</v>
      </c>
      <c r="T44">
        <v>3</v>
      </c>
      <c r="U44">
        <v>5</v>
      </c>
    </row>
    <row r="45" spans="1:21" hidden="1" x14ac:dyDescent="0.25">
      <c r="A45" s="1">
        <v>41540.429224537038</v>
      </c>
      <c r="F45" s="3">
        <v>20</v>
      </c>
      <c r="G45" t="s">
        <v>20</v>
      </c>
      <c r="J45">
        <v>-100</v>
      </c>
      <c r="K45">
        <v>-100</v>
      </c>
      <c r="L45" s="2">
        <v>-1000</v>
      </c>
      <c r="M45">
        <v>7.13</v>
      </c>
      <c r="N45">
        <v>-100</v>
      </c>
      <c r="O45">
        <v>-100</v>
      </c>
      <c r="P45" s="2">
        <v>-1000</v>
      </c>
      <c r="Q45">
        <v>6.28</v>
      </c>
      <c r="R45">
        <v>4.45</v>
      </c>
      <c r="S45">
        <v>0</v>
      </c>
      <c r="T45">
        <v>3</v>
      </c>
      <c r="U45">
        <v>5</v>
      </c>
    </row>
    <row r="46" spans="1:21" hidden="1" x14ac:dyDescent="0.25">
      <c r="A46" s="1">
        <v>41540.428981481484</v>
      </c>
      <c r="F46" s="3">
        <v>20</v>
      </c>
      <c r="G46" t="s">
        <v>20</v>
      </c>
      <c r="J46">
        <v>-100</v>
      </c>
      <c r="K46">
        <v>-100</v>
      </c>
      <c r="L46" s="2">
        <v>-1000</v>
      </c>
      <c r="M46">
        <v>7.16</v>
      </c>
      <c r="N46">
        <v>-100</v>
      </c>
      <c r="O46">
        <v>-100</v>
      </c>
      <c r="P46" s="2">
        <v>-1000</v>
      </c>
      <c r="Q46">
        <v>6.4</v>
      </c>
      <c r="R46">
        <v>4.03</v>
      </c>
      <c r="S46">
        <v>54.03</v>
      </c>
      <c r="T46">
        <v>3</v>
      </c>
      <c r="U46">
        <v>5</v>
      </c>
    </row>
    <row r="47" spans="1:21" hidden="1" x14ac:dyDescent="0.25">
      <c r="A47" s="1">
        <v>41540.428807870368</v>
      </c>
      <c r="F47" s="3">
        <v>20</v>
      </c>
      <c r="G47" t="s">
        <v>20</v>
      </c>
      <c r="J47">
        <v>-100</v>
      </c>
      <c r="K47">
        <v>-100</v>
      </c>
      <c r="L47" s="2">
        <v>-1000</v>
      </c>
      <c r="M47">
        <v>6.99</v>
      </c>
      <c r="N47">
        <v>-100</v>
      </c>
      <c r="O47">
        <v>-100</v>
      </c>
      <c r="P47" s="2">
        <v>-1000</v>
      </c>
      <c r="Q47">
        <v>6.26</v>
      </c>
      <c r="R47">
        <v>1.48</v>
      </c>
      <c r="S47">
        <v>55.32</v>
      </c>
      <c r="T47">
        <v>3</v>
      </c>
      <c r="U47">
        <v>5</v>
      </c>
    </row>
    <row r="48" spans="1:21" x14ac:dyDescent="0.25">
      <c r="A48" s="1">
        <v>41540.430949074071</v>
      </c>
      <c r="B48" t="s">
        <v>59</v>
      </c>
      <c r="C48" t="s">
        <v>60</v>
      </c>
      <c r="D48">
        <v>6</v>
      </c>
      <c r="F48" s="3">
        <v>21</v>
      </c>
      <c r="G48" t="s">
        <v>20</v>
      </c>
      <c r="J48">
        <v>1.84</v>
      </c>
      <c r="K48">
        <v>-0.66</v>
      </c>
      <c r="L48">
        <v>90.31</v>
      </c>
      <c r="M48">
        <v>6.76</v>
      </c>
      <c r="N48">
        <v>1.05</v>
      </c>
      <c r="O48">
        <v>-0.53</v>
      </c>
      <c r="P48">
        <v>64.400000000000006</v>
      </c>
      <c r="Q48">
        <v>6.99</v>
      </c>
      <c r="R48">
        <v>2.73</v>
      </c>
      <c r="S48">
        <v>61.29</v>
      </c>
      <c r="T48">
        <v>3</v>
      </c>
      <c r="U48">
        <v>4</v>
      </c>
    </row>
    <row r="49" spans="1:21" x14ac:dyDescent="0.25">
      <c r="A49" s="1">
        <v>41540.432002314818</v>
      </c>
      <c r="B49" t="s">
        <v>61</v>
      </c>
      <c r="C49" t="s">
        <v>62</v>
      </c>
      <c r="D49">
        <v>6</v>
      </c>
      <c r="E49" t="s">
        <v>31</v>
      </c>
      <c r="F49" s="3">
        <v>22</v>
      </c>
      <c r="G49" t="s">
        <v>20</v>
      </c>
      <c r="H49" t="s">
        <v>322</v>
      </c>
      <c r="I49" t="s">
        <v>274</v>
      </c>
      <c r="J49">
        <v>3.84</v>
      </c>
      <c r="K49">
        <v>-1.34</v>
      </c>
      <c r="L49">
        <v>7.4</v>
      </c>
      <c r="M49">
        <v>6.78</v>
      </c>
      <c r="N49">
        <v>3.37</v>
      </c>
      <c r="O49">
        <v>-1.55</v>
      </c>
      <c r="P49">
        <v>169.27</v>
      </c>
      <c r="Q49">
        <v>6.38</v>
      </c>
      <c r="R49">
        <v>3.87</v>
      </c>
      <c r="S49">
        <v>52.76</v>
      </c>
      <c r="T49">
        <v>3</v>
      </c>
      <c r="U49">
        <v>4</v>
      </c>
    </row>
    <row r="50" spans="1:21" hidden="1" x14ac:dyDescent="0.25">
      <c r="A50" s="1">
        <v>41540.431793981479</v>
      </c>
      <c r="F50" s="3">
        <v>22</v>
      </c>
      <c r="G50" t="s">
        <v>20</v>
      </c>
      <c r="J50">
        <v>-100</v>
      </c>
      <c r="K50">
        <v>-100</v>
      </c>
      <c r="L50" s="2">
        <v>-1000</v>
      </c>
      <c r="M50">
        <v>6.67</v>
      </c>
      <c r="N50">
        <v>-100</v>
      </c>
      <c r="O50">
        <v>-100</v>
      </c>
      <c r="P50" s="2">
        <v>-1000</v>
      </c>
      <c r="Q50">
        <v>6.39</v>
      </c>
      <c r="R50">
        <v>1.48</v>
      </c>
      <c r="S50">
        <v>57.85</v>
      </c>
      <c r="T50">
        <v>3</v>
      </c>
      <c r="U50">
        <v>5</v>
      </c>
    </row>
    <row r="51" spans="1:21" x14ac:dyDescent="0.25">
      <c r="A51" s="1">
        <v>41540.434027777781</v>
      </c>
      <c r="B51" t="s">
        <v>63</v>
      </c>
      <c r="C51" t="s">
        <v>64</v>
      </c>
      <c r="D51">
        <v>6</v>
      </c>
      <c r="F51" s="3">
        <v>23</v>
      </c>
      <c r="G51" t="s">
        <v>20</v>
      </c>
      <c r="J51">
        <v>1.24</v>
      </c>
      <c r="K51">
        <v>-0.7</v>
      </c>
      <c r="L51">
        <v>82.88</v>
      </c>
      <c r="M51">
        <v>5.9</v>
      </c>
      <c r="N51">
        <v>0.89</v>
      </c>
      <c r="O51">
        <v>-0.57999999999999996</v>
      </c>
      <c r="P51">
        <v>80.62</v>
      </c>
      <c r="Q51">
        <v>6.01</v>
      </c>
      <c r="R51">
        <v>0.66</v>
      </c>
      <c r="S51">
        <v>51.16</v>
      </c>
      <c r="T51">
        <v>3</v>
      </c>
      <c r="U51">
        <v>4</v>
      </c>
    </row>
    <row r="52" spans="1:21" x14ac:dyDescent="0.25">
      <c r="A52" s="1">
        <v>41540.443564814814</v>
      </c>
      <c r="B52" t="s">
        <v>65</v>
      </c>
      <c r="C52" t="s">
        <v>26</v>
      </c>
      <c r="D52">
        <v>6</v>
      </c>
      <c r="E52" t="s">
        <v>31</v>
      </c>
      <c r="F52" s="3">
        <v>24</v>
      </c>
      <c r="G52" t="s">
        <v>20</v>
      </c>
      <c r="H52" t="s">
        <v>322</v>
      </c>
      <c r="I52" t="s">
        <v>274</v>
      </c>
      <c r="J52">
        <v>-100</v>
      </c>
      <c r="K52">
        <v>-100</v>
      </c>
      <c r="L52" s="2">
        <v>-1000</v>
      </c>
      <c r="M52">
        <v>5.84</v>
      </c>
      <c r="N52">
        <v>-100</v>
      </c>
      <c r="O52">
        <v>-100</v>
      </c>
      <c r="P52" s="2">
        <v>-1000</v>
      </c>
      <c r="Q52">
        <v>6</v>
      </c>
      <c r="R52" s="2">
        <v>10000</v>
      </c>
      <c r="S52">
        <v>0</v>
      </c>
      <c r="T52">
        <v>3</v>
      </c>
      <c r="U52">
        <v>5</v>
      </c>
    </row>
    <row r="53" spans="1:21" hidden="1" x14ac:dyDescent="0.25">
      <c r="A53" s="1">
        <v>41540.443344907406</v>
      </c>
      <c r="F53" s="3">
        <v>24</v>
      </c>
      <c r="G53" t="s">
        <v>20</v>
      </c>
      <c r="J53">
        <v>-100</v>
      </c>
      <c r="K53">
        <v>-100</v>
      </c>
      <c r="L53" s="2">
        <v>-1000</v>
      </c>
      <c r="M53">
        <v>0</v>
      </c>
      <c r="N53">
        <v>-100</v>
      </c>
      <c r="O53">
        <v>-100</v>
      </c>
      <c r="P53" s="2">
        <v>-1000</v>
      </c>
      <c r="Q53">
        <v>0</v>
      </c>
      <c r="R53">
        <v>1.48</v>
      </c>
      <c r="S53">
        <v>56.2</v>
      </c>
      <c r="T53">
        <v>3</v>
      </c>
      <c r="U53">
        <v>5</v>
      </c>
    </row>
    <row r="54" spans="1:21" hidden="1" x14ac:dyDescent="0.25">
      <c r="A54" s="1">
        <v>41540.443206018521</v>
      </c>
      <c r="F54" s="3">
        <v>24</v>
      </c>
      <c r="G54" t="s">
        <v>20</v>
      </c>
      <c r="J54">
        <v>-100</v>
      </c>
      <c r="K54">
        <v>-100</v>
      </c>
      <c r="L54" s="2">
        <v>-1000</v>
      </c>
      <c r="M54">
        <v>5.81</v>
      </c>
      <c r="N54">
        <v>-100</v>
      </c>
      <c r="O54">
        <v>-100</v>
      </c>
      <c r="P54" s="2">
        <v>-1000</v>
      </c>
      <c r="Q54">
        <v>5.79</v>
      </c>
      <c r="R54">
        <v>1.33</v>
      </c>
      <c r="S54">
        <v>53.78</v>
      </c>
      <c r="T54">
        <v>3</v>
      </c>
      <c r="U54">
        <v>5</v>
      </c>
    </row>
    <row r="55" spans="1:21" hidden="1" x14ac:dyDescent="0.25">
      <c r="A55" s="1">
        <v>41540.441238425927</v>
      </c>
      <c r="F55" s="3">
        <v>24</v>
      </c>
      <c r="G55" t="s">
        <v>20</v>
      </c>
      <c r="J55">
        <v>-100</v>
      </c>
      <c r="K55">
        <v>-100</v>
      </c>
      <c r="L55" s="2">
        <v>-1000</v>
      </c>
      <c r="M55">
        <v>3.79</v>
      </c>
      <c r="N55">
        <v>-100</v>
      </c>
      <c r="O55">
        <v>-100</v>
      </c>
      <c r="P55" s="2">
        <v>-1000</v>
      </c>
      <c r="Q55">
        <v>3.8</v>
      </c>
      <c r="R55">
        <v>1.99</v>
      </c>
      <c r="S55">
        <v>55.75</v>
      </c>
      <c r="T55">
        <v>3</v>
      </c>
      <c r="U55">
        <v>5</v>
      </c>
    </row>
    <row r="56" spans="1:21" hidden="1" x14ac:dyDescent="0.25">
      <c r="A56" s="1">
        <v>41540.441099537034</v>
      </c>
      <c r="F56" s="3">
        <v>24</v>
      </c>
      <c r="G56" t="s">
        <v>20</v>
      </c>
      <c r="J56">
        <v>-100</v>
      </c>
      <c r="K56">
        <v>-100</v>
      </c>
      <c r="L56" s="2">
        <v>-1000</v>
      </c>
      <c r="M56">
        <v>4.22</v>
      </c>
      <c r="N56">
        <v>-100</v>
      </c>
      <c r="O56">
        <v>-100</v>
      </c>
      <c r="P56" s="2">
        <v>-1000</v>
      </c>
      <c r="Q56">
        <v>4</v>
      </c>
      <c r="R56">
        <v>2.65</v>
      </c>
      <c r="S56">
        <v>57.24</v>
      </c>
      <c r="T56">
        <v>3</v>
      </c>
      <c r="U56">
        <v>5</v>
      </c>
    </row>
    <row r="57" spans="1:21" hidden="1" x14ac:dyDescent="0.25">
      <c r="A57" s="1">
        <v>41540.438969907409</v>
      </c>
      <c r="F57" s="3">
        <v>24</v>
      </c>
      <c r="G57" t="s">
        <v>20</v>
      </c>
      <c r="J57">
        <v>-100</v>
      </c>
      <c r="K57">
        <v>-100</v>
      </c>
      <c r="L57" s="2">
        <v>-1000</v>
      </c>
      <c r="M57">
        <v>6.29</v>
      </c>
      <c r="N57">
        <v>-100</v>
      </c>
      <c r="O57">
        <v>-100</v>
      </c>
      <c r="P57" s="2">
        <v>-1000</v>
      </c>
      <c r="Q57">
        <v>6.29</v>
      </c>
      <c r="R57">
        <v>0.94</v>
      </c>
      <c r="S57">
        <v>56.41</v>
      </c>
      <c r="T57">
        <v>3</v>
      </c>
      <c r="U57">
        <v>5</v>
      </c>
    </row>
    <row r="58" spans="1:21" hidden="1" x14ac:dyDescent="0.25">
      <c r="A58" s="1">
        <v>41540.438692129632</v>
      </c>
      <c r="F58" s="3">
        <v>24</v>
      </c>
      <c r="G58" t="s">
        <v>20</v>
      </c>
      <c r="J58">
        <v>-100</v>
      </c>
      <c r="K58">
        <v>-100</v>
      </c>
      <c r="L58" s="2">
        <v>-1000</v>
      </c>
      <c r="M58">
        <v>6.25</v>
      </c>
      <c r="N58">
        <v>-100</v>
      </c>
      <c r="O58">
        <v>-100</v>
      </c>
      <c r="P58" s="2">
        <v>-1000</v>
      </c>
      <c r="Q58">
        <v>6.21</v>
      </c>
      <c r="R58">
        <v>1.88</v>
      </c>
      <c r="S58">
        <v>55.26</v>
      </c>
      <c r="T58">
        <v>3</v>
      </c>
      <c r="U58">
        <v>5</v>
      </c>
    </row>
    <row r="59" spans="1:21" hidden="1" x14ac:dyDescent="0.25">
      <c r="A59" s="1">
        <v>41540.438530092593</v>
      </c>
      <c r="F59" s="3">
        <v>24</v>
      </c>
      <c r="G59" t="s">
        <v>20</v>
      </c>
      <c r="J59">
        <v>-100</v>
      </c>
      <c r="K59">
        <v>-100</v>
      </c>
      <c r="L59" s="2">
        <v>-1000</v>
      </c>
      <c r="M59">
        <v>6.06</v>
      </c>
      <c r="N59">
        <v>-100</v>
      </c>
      <c r="O59">
        <v>-100</v>
      </c>
      <c r="P59" s="2">
        <v>-1000</v>
      </c>
      <c r="Q59">
        <v>5.89</v>
      </c>
      <c r="R59" s="2">
        <v>10000</v>
      </c>
      <c r="S59">
        <v>51.2</v>
      </c>
      <c r="T59">
        <v>3</v>
      </c>
      <c r="U59">
        <v>5</v>
      </c>
    </row>
    <row r="60" spans="1:21" hidden="1" x14ac:dyDescent="0.25">
      <c r="A60" s="1">
        <v>41540.438368055555</v>
      </c>
      <c r="F60" s="3">
        <v>24</v>
      </c>
      <c r="G60" t="s">
        <v>20</v>
      </c>
      <c r="J60">
        <v>-100</v>
      </c>
      <c r="K60">
        <v>-100</v>
      </c>
      <c r="L60" s="2">
        <v>-1000</v>
      </c>
      <c r="M60">
        <v>6.17</v>
      </c>
      <c r="N60">
        <v>-100</v>
      </c>
      <c r="O60">
        <v>-100</v>
      </c>
      <c r="P60" s="2">
        <v>-1000</v>
      </c>
      <c r="Q60">
        <v>5.95</v>
      </c>
      <c r="R60">
        <v>1.48</v>
      </c>
      <c r="S60">
        <v>58.35</v>
      </c>
      <c r="T60">
        <v>3</v>
      </c>
      <c r="U60">
        <v>5</v>
      </c>
    </row>
    <row r="61" spans="1:21" hidden="1" x14ac:dyDescent="0.25">
      <c r="A61" s="1">
        <v>41540.43818287037</v>
      </c>
      <c r="F61" s="3">
        <v>24</v>
      </c>
      <c r="G61" t="s">
        <v>20</v>
      </c>
      <c r="J61">
        <v>-100</v>
      </c>
      <c r="K61">
        <v>-100</v>
      </c>
      <c r="L61" s="2">
        <v>-1000</v>
      </c>
      <c r="M61">
        <v>0</v>
      </c>
      <c r="N61">
        <v>-100</v>
      </c>
      <c r="O61">
        <v>-100</v>
      </c>
      <c r="P61" s="2">
        <v>-1000</v>
      </c>
      <c r="Q61">
        <v>0</v>
      </c>
      <c r="R61" s="2">
        <v>10000</v>
      </c>
      <c r="S61">
        <v>0</v>
      </c>
      <c r="T61">
        <v>3</v>
      </c>
      <c r="U61">
        <v>5</v>
      </c>
    </row>
    <row r="62" spans="1:21" x14ac:dyDescent="0.25">
      <c r="A62" s="1">
        <v>41540.443888888891</v>
      </c>
      <c r="B62" t="s">
        <v>66</v>
      </c>
      <c r="C62" t="s">
        <v>67</v>
      </c>
      <c r="D62">
        <v>6</v>
      </c>
      <c r="F62" s="3">
        <v>25</v>
      </c>
      <c r="G62" t="s">
        <v>20</v>
      </c>
      <c r="J62">
        <v>0.45</v>
      </c>
      <c r="K62">
        <v>-0.27</v>
      </c>
      <c r="L62">
        <v>48.19</v>
      </c>
      <c r="M62">
        <v>5.58</v>
      </c>
      <c r="N62">
        <v>0.83</v>
      </c>
      <c r="O62">
        <v>-0.45</v>
      </c>
      <c r="P62">
        <v>176.96</v>
      </c>
      <c r="Q62">
        <v>5.4</v>
      </c>
      <c r="R62">
        <v>2.39</v>
      </c>
      <c r="S62">
        <v>54.25</v>
      </c>
      <c r="T62">
        <v>3</v>
      </c>
      <c r="U62">
        <v>4</v>
      </c>
    </row>
    <row r="63" spans="1:21" x14ac:dyDescent="0.25">
      <c r="A63" s="1">
        <v>41540.447326388887</v>
      </c>
      <c r="B63" t="s">
        <v>68</v>
      </c>
      <c r="C63" t="s">
        <v>69</v>
      </c>
      <c r="D63">
        <v>6</v>
      </c>
      <c r="E63" t="s">
        <v>31</v>
      </c>
      <c r="F63" s="3">
        <v>26</v>
      </c>
      <c r="G63" t="s">
        <v>20</v>
      </c>
      <c r="H63" t="s">
        <v>322</v>
      </c>
      <c r="I63" t="s">
        <v>274</v>
      </c>
      <c r="J63">
        <v>0.54</v>
      </c>
      <c r="K63">
        <v>-1.41</v>
      </c>
      <c r="L63">
        <v>168.77</v>
      </c>
      <c r="M63">
        <v>6.05</v>
      </c>
      <c r="N63">
        <v>0.96</v>
      </c>
      <c r="O63">
        <v>-1.83</v>
      </c>
      <c r="P63">
        <v>7.59</v>
      </c>
      <c r="Q63">
        <v>6.11</v>
      </c>
      <c r="R63">
        <v>1.33</v>
      </c>
      <c r="S63">
        <v>58.71</v>
      </c>
      <c r="T63">
        <v>3</v>
      </c>
      <c r="U63">
        <v>4</v>
      </c>
    </row>
    <row r="64" spans="1:21" x14ac:dyDescent="0.25">
      <c r="A64" s="1">
        <v>41540.448321759257</v>
      </c>
      <c r="B64" t="s">
        <v>70</v>
      </c>
      <c r="C64" t="s">
        <v>71</v>
      </c>
      <c r="D64">
        <v>6</v>
      </c>
      <c r="F64" s="3">
        <v>27</v>
      </c>
      <c r="G64" t="s">
        <v>20</v>
      </c>
      <c r="J64">
        <v>0.97</v>
      </c>
      <c r="K64">
        <v>-0.62</v>
      </c>
      <c r="L64">
        <v>163.71</v>
      </c>
      <c r="M64">
        <v>5.84</v>
      </c>
      <c r="N64">
        <v>0.5</v>
      </c>
      <c r="O64">
        <v>-0.49</v>
      </c>
      <c r="P64">
        <v>35.93</v>
      </c>
      <c r="Q64">
        <v>5.55</v>
      </c>
      <c r="R64">
        <v>2.65</v>
      </c>
      <c r="S64">
        <v>51.33</v>
      </c>
      <c r="T64">
        <v>3</v>
      </c>
      <c r="U64">
        <v>4</v>
      </c>
    </row>
    <row r="65" spans="1:21" x14ac:dyDescent="0.25">
      <c r="A65" s="1">
        <v>41540.449328703704</v>
      </c>
      <c r="B65" t="s">
        <v>72</v>
      </c>
      <c r="C65" t="s">
        <v>73</v>
      </c>
      <c r="D65">
        <v>6</v>
      </c>
      <c r="E65" t="s">
        <v>31</v>
      </c>
      <c r="F65" s="3">
        <v>28</v>
      </c>
      <c r="G65" t="s">
        <v>20</v>
      </c>
      <c r="H65" t="s">
        <v>326</v>
      </c>
      <c r="I65" t="s">
        <v>274</v>
      </c>
      <c r="J65">
        <v>3.91</v>
      </c>
      <c r="K65">
        <v>-0.28999999999999998</v>
      </c>
      <c r="L65">
        <v>148.06</v>
      </c>
      <c r="M65">
        <v>5.99</v>
      </c>
      <c r="N65">
        <v>4.75</v>
      </c>
      <c r="O65">
        <v>-0.84</v>
      </c>
      <c r="P65">
        <v>73.92</v>
      </c>
      <c r="Q65">
        <v>6.3</v>
      </c>
      <c r="R65">
        <v>2.97</v>
      </c>
      <c r="S65">
        <v>52.47</v>
      </c>
      <c r="T65">
        <v>3</v>
      </c>
      <c r="U65">
        <v>4</v>
      </c>
    </row>
    <row r="66" spans="1:21" x14ac:dyDescent="0.25">
      <c r="A66" s="1">
        <v>41540.450243055559</v>
      </c>
      <c r="B66" t="s">
        <v>75</v>
      </c>
      <c r="C66" t="s">
        <v>76</v>
      </c>
      <c r="D66">
        <v>6</v>
      </c>
      <c r="F66" s="3">
        <v>29</v>
      </c>
      <c r="G66" t="s">
        <v>20</v>
      </c>
      <c r="J66">
        <v>1.22</v>
      </c>
      <c r="K66">
        <v>-1.32</v>
      </c>
      <c r="L66">
        <v>17.3</v>
      </c>
      <c r="M66">
        <v>5.86</v>
      </c>
      <c r="N66">
        <v>0.61</v>
      </c>
      <c r="O66">
        <v>-0.45</v>
      </c>
      <c r="P66">
        <v>159.37</v>
      </c>
      <c r="Q66">
        <v>5.35</v>
      </c>
      <c r="R66">
        <v>1.33</v>
      </c>
      <c r="S66">
        <v>63.6</v>
      </c>
      <c r="T66">
        <v>3</v>
      </c>
      <c r="U66">
        <v>4</v>
      </c>
    </row>
    <row r="67" spans="1:21" x14ac:dyDescent="0.25">
      <c r="A67" s="1">
        <v>41540.453090277777</v>
      </c>
      <c r="B67" t="s">
        <v>77</v>
      </c>
      <c r="C67" t="s">
        <v>78</v>
      </c>
      <c r="D67">
        <v>6</v>
      </c>
      <c r="F67" s="3">
        <v>30</v>
      </c>
      <c r="G67" t="s">
        <v>20</v>
      </c>
      <c r="J67">
        <v>0.68</v>
      </c>
      <c r="K67">
        <v>-0.24</v>
      </c>
      <c r="L67">
        <v>20.16</v>
      </c>
      <c r="M67">
        <v>6.19</v>
      </c>
      <c r="N67">
        <v>0.68</v>
      </c>
      <c r="O67">
        <v>-0.35</v>
      </c>
      <c r="P67">
        <v>153.32</v>
      </c>
      <c r="Q67">
        <v>5.1100000000000003</v>
      </c>
      <c r="R67">
        <v>2.39</v>
      </c>
      <c r="S67">
        <v>65.069999999999993</v>
      </c>
      <c r="T67">
        <v>3</v>
      </c>
      <c r="U67">
        <v>4</v>
      </c>
    </row>
    <row r="68" spans="1:21" x14ac:dyDescent="0.25">
      <c r="A68" s="1">
        <v>41540.453981481478</v>
      </c>
      <c r="B68" t="s">
        <v>79</v>
      </c>
      <c r="C68" t="s">
        <v>73</v>
      </c>
      <c r="D68">
        <v>6</v>
      </c>
      <c r="F68" s="3">
        <v>31</v>
      </c>
      <c r="G68" t="s">
        <v>20</v>
      </c>
      <c r="J68">
        <v>1.6</v>
      </c>
      <c r="K68">
        <v>-0.31</v>
      </c>
      <c r="L68">
        <v>69.959999999999994</v>
      </c>
      <c r="M68">
        <v>4.8899999999999997</v>
      </c>
      <c r="N68">
        <v>1.65</v>
      </c>
      <c r="O68">
        <v>-0.32</v>
      </c>
      <c r="P68">
        <v>26.79</v>
      </c>
      <c r="Q68">
        <v>4.87</v>
      </c>
      <c r="R68">
        <v>7.18</v>
      </c>
      <c r="S68">
        <v>53.44</v>
      </c>
      <c r="T68">
        <v>3</v>
      </c>
      <c r="U68">
        <v>4</v>
      </c>
    </row>
    <row r="69" spans="1:21" x14ac:dyDescent="0.25">
      <c r="A69" s="1">
        <v>41540.454826388886</v>
      </c>
      <c r="B69" t="s">
        <v>80</v>
      </c>
      <c r="C69" t="s">
        <v>81</v>
      </c>
      <c r="D69">
        <v>6</v>
      </c>
      <c r="F69" s="3">
        <v>32</v>
      </c>
      <c r="G69" t="s">
        <v>20</v>
      </c>
      <c r="J69">
        <v>0.46</v>
      </c>
      <c r="K69">
        <v>-0.91</v>
      </c>
      <c r="L69">
        <v>176.7</v>
      </c>
      <c r="M69">
        <v>7.5</v>
      </c>
      <c r="N69">
        <v>0.79</v>
      </c>
      <c r="O69">
        <v>-0.75</v>
      </c>
      <c r="P69">
        <v>18.760000000000002</v>
      </c>
      <c r="Q69">
        <v>7.56</v>
      </c>
      <c r="R69">
        <v>1.48</v>
      </c>
      <c r="S69">
        <v>55.75</v>
      </c>
      <c r="T69">
        <v>3</v>
      </c>
      <c r="U69">
        <v>4</v>
      </c>
    </row>
    <row r="70" spans="1:21" x14ac:dyDescent="0.25">
      <c r="A70" s="1">
        <v>41540.468425925923</v>
      </c>
      <c r="B70" t="s">
        <v>82</v>
      </c>
      <c r="C70" t="s">
        <v>83</v>
      </c>
      <c r="D70">
        <v>7</v>
      </c>
      <c r="F70" s="3">
        <v>33</v>
      </c>
      <c r="G70" t="s">
        <v>20</v>
      </c>
      <c r="J70">
        <v>0.76</v>
      </c>
      <c r="K70">
        <v>-0.3</v>
      </c>
      <c r="L70">
        <v>136.34</v>
      </c>
      <c r="M70">
        <v>6.75</v>
      </c>
      <c r="N70">
        <v>0.83</v>
      </c>
      <c r="O70">
        <v>-0.34</v>
      </c>
      <c r="P70">
        <v>171.1</v>
      </c>
      <c r="Q70">
        <v>6.93</v>
      </c>
      <c r="R70">
        <v>4.03</v>
      </c>
      <c r="S70">
        <v>55.72</v>
      </c>
      <c r="T70">
        <v>3</v>
      </c>
      <c r="U70">
        <v>4</v>
      </c>
    </row>
    <row r="71" spans="1:21" x14ac:dyDescent="0.25">
      <c r="A71" s="1">
        <v>41540.469490740739</v>
      </c>
      <c r="B71" t="s">
        <v>84</v>
      </c>
      <c r="C71" t="s">
        <v>85</v>
      </c>
      <c r="D71">
        <v>7</v>
      </c>
      <c r="F71" s="3">
        <v>34</v>
      </c>
      <c r="G71" t="s">
        <v>20</v>
      </c>
      <c r="J71">
        <v>0.49</v>
      </c>
      <c r="K71">
        <v>-0.21</v>
      </c>
      <c r="L71">
        <v>79.13</v>
      </c>
      <c r="M71">
        <v>5.9</v>
      </c>
      <c r="N71">
        <v>0.76</v>
      </c>
      <c r="O71">
        <v>-0.37</v>
      </c>
      <c r="P71">
        <v>63.97</v>
      </c>
      <c r="Q71">
        <v>6.15</v>
      </c>
      <c r="R71">
        <v>1.48</v>
      </c>
      <c r="S71">
        <v>56.9</v>
      </c>
      <c r="T71">
        <v>3</v>
      </c>
      <c r="U71">
        <v>4</v>
      </c>
    </row>
    <row r="72" spans="1:21" x14ac:dyDescent="0.25">
      <c r="A72" s="1">
        <v>41540.470370370371</v>
      </c>
      <c r="B72" t="s">
        <v>86</v>
      </c>
      <c r="C72" t="s">
        <v>87</v>
      </c>
      <c r="D72">
        <v>7</v>
      </c>
      <c r="F72" s="3">
        <v>35</v>
      </c>
      <c r="G72" t="s">
        <v>20</v>
      </c>
      <c r="J72">
        <v>0.86</v>
      </c>
      <c r="K72">
        <v>-0.17</v>
      </c>
      <c r="L72">
        <v>122.27</v>
      </c>
      <c r="M72">
        <v>5.43</v>
      </c>
      <c r="N72">
        <v>0.73</v>
      </c>
      <c r="O72">
        <v>-0.19</v>
      </c>
      <c r="P72">
        <v>2.0299999999999998</v>
      </c>
      <c r="Q72">
        <v>5.35</v>
      </c>
      <c r="R72">
        <v>1.33</v>
      </c>
      <c r="S72">
        <v>58.26</v>
      </c>
      <c r="T72">
        <v>3</v>
      </c>
      <c r="U72">
        <v>4</v>
      </c>
    </row>
    <row r="73" spans="1:21" x14ac:dyDescent="0.25">
      <c r="A73" s="1">
        <v>41540.47483796296</v>
      </c>
      <c r="B73" t="s">
        <v>27</v>
      </c>
      <c r="C73" t="s">
        <v>88</v>
      </c>
      <c r="D73">
        <v>7</v>
      </c>
      <c r="E73" t="s">
        <v>31</v>
      </c>
      <c r="F73" s="3">
        <v>36</v>
      </c>
      <c r="G73" t="s">
        <v>20</v>
      </c>
      <c r="H73" t="s">
        <v>327</v>
      </c>
      <c r="I73" t="s">
        <v>274</v>
      </c>
      <c r="J73">
        <v>1.66</v>
      </c>
      <c r="K73">
        <v>-1.69</v>
      </c>
      <c r="L73">
        <v>92.61</v>
      </c>
      <c r="M73">
        <v>4.68</v>
      </c>
      <c r="N73">
        <v>3.01</v>
      </c>
      <c r="O73">
        <v>-0.69</v>
      </c>
      <c r="P73">
        <v>43.14</v>
      </c>
      <c r="Q73">
        <v>4.4800000000000004</v>
      </c>
      <c r="R73">
        <v>0.94</v>
      </c>
      <c r="S73">
        <v>55.62</v>
      </c>
      <c r="T73">
        <v>3</v>
      </c>
      <c r="U73">
        <v>4</v>
      </c>
    </row>
    <row r="74" spans="1:21" x14ac:dyDescent="0.25">
      <c r="A74" s="1">
        <v>41540.476006944446</v>
      </c>
      <c r="B74" t="s">
        <v>89</v>
      </c>
      <c r="C74" t="s">
        <v>90</v>
      </c>
      <c r="D74">
        <v>7</v>
      </c>
      <c r="F74" s="3">
        <v>37</v>
      </c>
      <c r="G74" t="s">
        <v>20</v>
      </c>
      <c r="J74">
        <v>0.73</v>
      </c>
      <c r="K74">
        <v>-0.33</v>
      </c>
      <c r="L74">
        <v>80.180000000000007</v>
      </c>
      <c r="M74">
        <v>6.23</v>
      </c>
      <c r="N74">
        <v>1.42</v>
      </c>
      <c r="O74">
        <v>-0.47</v>
      </c>
      <c r="P74">
        <v>49.26</v>
      </c>
      <c r="Q74">
        <v>5.79</v>
      </c>
      <c r="R74">
        <v>1.33</v>
      </c>
      <c r="S74">
        <v>55.36</v>
      </c>
      <c r="T74">
        <v>3</v>
      </c>
      <c r="U74">
        <v>4</v>
      </c>
    </row>
    <row r="75" spans="1:21" x14ac:dyDescent="0.25">
      <c r="A75" s="1">
        <v>41540.477314814816</v>
      </c>
      <c r="B75" t="s">
        <v>51</v>
      </c>
      <c r="C75" t="s">
        <v>91</v>
      </c>
      <c r="D75">
        <v>7</v>
      </c>
      <c r="F75" s="3">
        <v>38</v>
      </c>
      <c r="G75" t="s">
        <v>20</v>
      </c>
      <c r="J75">
        <v>0.59</v>
      </c>
      <c r="K75">
        <v>-0.11</v>
      </c>
      <c r="L75">
        <v>0</v>
      </c>
      <c r="M75">
        <v>7.09</v>
      </c>
      <c r="N75">
        <v>0.28000000000000003</v>
      </c>
      <c r="O75">
        <v>-7.0000000000000007E-2</v>
      </c>
      <c r="P75">
        <v>0</v>
      </c>
      <c r="Q75">
        <v>7.4</v>
      </c>
      <c r="R75">
        <v>2.39</v>
      </c>
      <c r="S75">
        <v>61.67</v>
      </c>
      <c r="T75">
        <v>3</v>
      </c>
      <c r="U75">
        <v>4</v>
      </c>
    </row>
    <row r="76" spans="1:21" hidden="1" x14ac:dyDescent="0.25">
      <c r="A76" s="1">
        <v>41540.477187500001</v>
      </c>
      <c r="F76" s="3">
        <v>38</v>
      </c>
      <c r="G76" t="s">
        <v>20</v>
      </c>
      <c r="J76">
        <v>-100</v>
      </c>
      <c r="K76">
        <v>-100</v>
      </c>
      <c r="L76" s="2">
        <v>-1000</v>
      </c>
      <c r="M76">
        <v>5.83</v>
      </c>
      <c r="N76">
        <v>-100</v>
      </c>
      <c r="O76">
        <v>-100</v>
      </c>
      <c r="P76" s="2">
        <v>-1000</v>
      </c>
      <c r="Q76">
        <v>6.14</v>
      </c>
      <c r="R76">
        <v>1.48</v>
      </c>
      <c r="S76">
        <v>53.71</v>
      </c>
      <c r="T76">
        <v>3</v>
      </c>
      <c r="U76">
        <v>5</v>
      </c>
    </row>
    <row r="77" spans="1:21" x14ac:dyDescent="0.25">
      <c r="A77" s="1">
        <v>41540.478101851855</v>
      </c>
      <c r="B77" t="s">
        <v>92</v>
      </c>
      <c r="C77" t="s">
        <v>93</v>
      </c>
      <c r="D77">
        <v>7</v>
      </c>
      <c r="F77" s="3">
        <v>39</v>
      </c>
      <c r="G77" t="s">
        <v>20</v>
      </c>
      <c r="J77">
        <v>0.57999999999999996</v>
      </c>
      <c r="K77">
        <v>-0.14000000000000001</v>
      </c>
      <c r="L77">
        <v>0.14000000000000001</v>
      </c>
      <c r="M77">
        <v>5.74</v>
      </c>
      <c r="N77">
        <v>0.98</v>
      </c>
      <c r="O77">
        <v>-0.31</v>
      </c>
      <c r="P77">
        <v>65.239999999999995</v>
      </c>
      <c r="Q77">
        <v>5.61</v>
      </c>
      <c r="R77">
        <v>2.1</v>
      </c>
      <c r="S77">
        <v>52.8</v>
      </c>
      <c r="T77">
        <v>3</v>
      </c>
      <c r="U77">
        <v>4</v>
      </c>
    </row>
    <row r="78" spans="1:21" x14ac:dyDescent="0.25">
      <c r="A78" s="1">
        <v>41540.479849537034</v>
      </c>
      <c r="B78" t="s">
        <v>94</v>
      </c>
      <c r="C78" t="s">
        <v>95</v>
      </c>
      <c r="D78">
        <v>7</v>
      </c>
      <c r="F78" s="3">
        <v>40</v>
      </c>
      <c r="G78" t="s">
        <v>20</v>
      </c>
      <c r="J78">
        <v>0.74</v>
      </c>
      <c r="K78">
        <v>-0.69</v>
      </c>
      <c r="L78">
        <v>78.52</v>
      </c>
      <c r="M78">
        <v>5.81</v>
      </c>
      <c r="N78">
        <v>0.76</v>
      </c>
      <c r="O78">
        <v>-0.67</v>
      </c>
      <c r="P78">
        <v>95.2</v>
      </c>
      <c r="Q78">
        <v>5.9</v>
      </c>
      <c r="R78">
        <v>1.48</v>
      </c>
      <c r="S78">
        <v>53.48</v>
      </c>
      <c r="T78">
        <v>3</v>
      </c>
      <c r="U78">
        <v>4</v>
      </c>
    </row>
    <row r="79" spans="1:21" x14ac:dyDescent="0.25">
      <c r="A79" s="1">
        <v>41540.480844907404</v>
      </c>
      <c r="B79" t="s">
        <v>96</v>
      </c>
      <c r="C79" t="s">
        <v>97</v>
      </c>
      <c r="D79">
        <v>7</v>
      </c>
      <c r="E79" t="s">
        <v>31</v>
      </c>
      <c r="F79" s="3">
        <v>41</v>
      </c>
      <c r="G79" t="s">
        <v>20</v>
      </c>
      <c r="H79" t="s">
        <v>322</v>
      </c>
      <c r="I79" t="s">
        <v>274</v>
      </c>
      <c r="J79">
        <v>1.36</v>
      </c>
      <c r="K79">
        <v>-1.1000000000000001</v>
      </c>
      <c r="L79">
        <v>7.62</v>
      </c>
      <c r="M79">
        <v>6.23</v>
      </c>
      <c r="N79">
        <v>2.69</v>
      </c>
      <c r="O79">
        <v>-1.37</v>
      </c>
      <c r="P79">
        <v>178.4</v>
      </c>
      <c r="Q79">
        <v>6.12</v>
      </c>
      <c r="R79">
        <v>3.87</v>
      </c>
      <c r="S79">
        <v>56.39</v>
      </c>
      <c r="T79">
        <v>3</v>
      </c>
      <c r="U79">
        <v>4</v>
      </c>
    </row>
    <row r="80" spans="1:21" x14ac:dyDescent="0.25">
      <c r="A80" s="1">
        <v>41540.482164351852</v>
      </c>
      <c r="B80" t="s">
        <v>34</v>
      </c>
      <c r="C80" t="s">
        <v>98</v>
      </c>
      <c r="D80">
        <v>7</v>
      </c>
      <c r="E80" t="s">
        <v>31</v>
      </c>
      <c r="F80" s="3">
        <v>42</v>
      </c>
      <c r="G80" t="s">
        <v>20</v>
      </c>
      <c r="H80" t="s">
        <v>325</v>
      </c>
      <c r="I80" t="s">
        <v>274</v>
      </c>
      <c r="J80">
        <v>2.62</v>
      </c>
      <c r="K80">
        <v>-0.2</v>
      </c>
      <c r="L80">
        <v>82.46</v>
      </c>
      <c r="M80">
        <v>6.47</v>
      </c>
      <c r="N80">
        <v>2.4700000000000002</v>
      </c>
      <c r="O80">
        <v>-0.77</v>
      </c>
      <c r="P80">
        <v>61.78</v>
      </c>
      <c r="Q80">
        <v>6.59</v>
      </c>
      <c r="R80">
        <v>2.73</v>
      </c>
      <c r="S80">
        <v>52.58</v>
      </c>
      <c r="T80">
        <v>3</v>
      </c>
      <c r="U80">
        <v>4</v>
      </c>
    </row>
    <row r="81" spans="1:21" hidden="1" x14ac:dyDescent="0.25">
      <c r="A81" s="1">
        <v>41540.482002314813</v>
      </c>
      <c r="F81" s="3">
        <v>42</v>
      </c>
      <c r="G81" t="s">
        <v>20</v>
      </c>
      <c r="J81">
        <v>-100</v>
      </c>
      <c r="K81">
        <v>-100</v>
      </c>
      <c r="L81" s="2">
        <v>-1000</v>
      </c>
      <c r="M81">
        <v>6.91</v>
      </c>
      <c r="N81">
        <v>-100</v>
      </c>
      <c r="O81">
        <v>-100</v>
      </c>
      <c r="P81" s="2">
        <v>-1000</v>
      </c>
      <c r="Q81">
        <v>6.93</v>
      </c>
      <c r="R81">
        <v>2.97</v>
      </c>
      <c r="S81">
        <v>53.45</v>
      </c>
      <c r="T81">
        <v>3</v>
      </c>
      <c r="U81">
        <v>5</v>
      </c>
    </row>
    <row r="82" spans="1:21" x14ac:dyDescent="0.25">
      <c r="A82" s="1">
        <v>41540.483148148145</v>
      </c>
      <c r="B82" t="s">
        <v>99</v>
      </c>
      <c r="C82" t="s">
        <v>71</v>
      </c>
      <c r="D82">
        <v>7</v>
      </c>
      <c r="F82" s="3">
        <v>43</v>
      </c>
      <c r="G82" t="s">
        <v>20</v>
      </c>
      <c r="J82">
        <v>0.47</v>
      </c>
      <c r="K82">
        <v>-0.25</v>
      </c>
      <c r="L82">
        <v>13.28</v>
      </c>
      <c r="M82">
        <v>5.97</v>
      </c>
      <c r="N82">
        <v>0.33</v>
      </c>
      <c r="O82">
        <v>-0.21</v>
      </c>
      <c r="P82">
        <v>1.61</v>
      </c>
      <c r="Q82">
        <v>5.53</v>
      </c>
      <c r="R82">
        <v>2.1</v>
      </c>
      <c r="S82">
        <v>57.58</v>
      </c>
      <c r="T82">
        <v>3</v>
      </c>
      <c r="U82">
        <v>4</v>
      </c>
    </row>
    <row r="83" spans="1:21" x14ac:dyDescent="0.25">
      <c r="A83" s="1">
        <v>41540.485081018516</v>
      </c>
      <c r="B83" t="s">
        <v>96</v>
      </c>
      <c r="C83" t="s">
        <v>100</v>
      </c>
      <c r="D83">
        <v>5</v>
      </c>
      <c r="E83" t="s">
        <v>31</v>
      </c>
      <c r="F83" s="3">
        <v>44</v>
      </c>
      <c r="G83" t="s">
        <v>20</v>
      </c>
      <c r="H83" t="s">
        <v>325</v>
      </c>
      <c r="I83" t="s">
        <v>274</v>
      </c>
      <c r="J83">
        <v>0.24</v>
      </c>
      <c r="K83">
        <v>-7.0000000000000007E-2</v>
      </c>
      <c r="L83">
        <v>0</v>
      </c>
      <c r="M83">
        <v>5.87</v>
      </c>
      <c r="N83">
        <v>0.33</v>
      </c>
      <c r="O83">
        <v>-0.38</v>
      </c>
      <c r="P83">
        <v>166.21</v>
      </c>
      <c r="Q83">
        <v>5.79</v>
      </c>
      <c r="R83">
        <v>2.65</v>
      </c>
      <c r="S83">
        <v>57.17</v>
      </c>
      <c r="T83">
        <v>3</v>
      </c>
      <c r="U83">
        <v>4</v>
      </c>
    </row>
    <row r="84" spans="1:21" x14ac:dyDescent="0.25">
      <c r="A84" s="1">
        <v>41540.496134259258</v>
      </c>
      <c r="F84" s="3">
        <v>44</v>
      </c>
      <c r="G84" t="s">
        <v>20</v>
      </c>
      <c r="J84">
        <v>0.79</v>
      </c>
      <c r="K84">
        <v>-0.43</v>
      </c>
      <c r="L84">
        <v>11.01</v>
      </c>
      <c r="M84">
        <v>5.32</v>
      </c>
      <c r="N84">
        <v>0.37</v>
      </c>
      <c r="O84">
        <v>-0.3</v>
      </c>
      <c r="P84">
        <v>178.14</v>
      </c>
      <c r="Q84">
        <v>5.01</v>
      </c>
      <c r="R84">
        <v>1.48</v>
      </c>
      <c r="S84">
        <v>55</v>
      </c>
      <c r="T84">
        <v>3</v>
      </c>
      <c r="U84">
        <v>4</v>
      </c>
    </row>
    <row r="85" spans="1:21" x14ac:dyDescent="0.25">
      <c r="A85" s="1">
        <v>41540.487268518518</v>
      </c>
      <c r="F85" s="3">
        <v>44</v>
      </c>
      <c r="G85" t="s">
        <v>20</v>
      </c>
      <c r="J85">
        <v>1.05</v>
      </c>
      <c r="K85">
        <v>-0.28999999999999998</v>
      </c>
      <c r="L85">
        <v>20.309999999999999</v>
      </c>
      <c r="M85">
        <v>5.52</v>
      </c>
      <c r="N85">
        <v>0.69</v>
      </c>
      <c r="O85">
        <v>-0.36</v>
      </c>
      <c r="P85">
        <v>179.11</v>
      </c>
      <c r="Q85">
        <v>5.35</v>
      </c>
      <c r="R85">
        <v>1.88</v>
      </c>
      <c r="S85">
        <v>53.53</v>
      </c>
      <c r="T85">
        <v>3</v>
      </c>
      <c r="U85">
        <v>4</v>
      </c>
    </row>
    <row r="86" spans="1:21" x14ac:dyDescent="0.25">
      <c r="A86" s="1">
        <v>41540.49318287037</v>
      </c>
      <c r="B86" t="s">
        <v>101</v>
      </c>
      <c r="C86" t="s">
        <v>102</v>
      </c>
      <c r="D86">
        <v>7</v>
      </c>
      <c r="F86" s="3">
        <v>45</v>
      </c>
      <c r="G86" t="s">
        <v>20</v>
      </c>
      <c r="J86">
        <v>1.44</v>
      </c>
      <c r="K86">
        <v>-0.31</v>
      </c>
      <c r="L86">
        <v>175.45</v>
      </c>
      <c r="M86">
        <v>7.16</v>
      </c>
      <c r="N86">
        <v>0.93</v>
      </c>
      <c r="O86">
        <v>-0.05</v>
      </c>
      <c r="P86">
        <v>0</v>
      </c>
      <c r="Q86">
        <v>7.09</v>
      </c>
      <c r="R86">
        <v>3.57</v>
      </c>
      <c r="S86">
        <v>54.36</v>
      </c>
      <c r="T86">
        <v>3</v>
      </c>
      <c r="U86">
        <v>4</v>
      </c>
    </row>
    <row r="88" spans="1:21" x14ac:dyDescent="0.25">
      <c r="D88" s="5" t="s">
        <v>104</v>
      </c>
      <c r="E88" s="6">
        <f>F86</f>
        <v>45</v>
      </c>
      <c r="F88" s="4"/>
    </row>
    <row r="89" spans="1:21" x14ac:dyDescent="0.25">
      <c r="D89" s="7" t="s">
        <v>103</v>
      </c>
      <c r="E89" s="8">
        <f>COUNTIF(Tabelle1[Auffällig],"Ja")</f>
        <v>14</v>
      </c>
      <c r="F89" s="4"/>
    </row>
    <row r="90" spans="1:21" x14ac:dyDescent="0.25">
      <c r="D90" s="7" t="s">
        <v>24</v>
      </c>
      <c r="E90" s="9">
        <f>E89/E88</f>
        <v>0.31111111111111112</v>
      </c>
      <c r="F90" s="4"/>
    </row>
    <row r="91" spans="1:21" x14ac:dyDescent="0.25">
      <c r="D91" s="10" t="s">
        <v>105</v>
      </c>
      <c r="E91" s="11">
        <f>1-E90</f>
        <v>0.68888888888888888</v>
      </c>
      <c r="F91" s="4"/>
    </row>
    <row r="92" spans="1:21" x14ac:dyDescent="0.25">
      <c r="D92" s="13" t="s">
        <v>323</v>
      </c>
      <c r="E92">
        <f>COUNTIF(I:I,"done")</f>
        <v>13</v>
      </c>
    </row>
  </sheetData>
  <conditionalFormatting sqref="A50:P51 A49:G49 I49:P49 A53:P62 A52:G52 I52:P52 A41:P48 A40:G40 I40:P40 A64:P72 A63:G63 I63:P63 A74:P78 A73:G73 I73:P73 A18:P27 A17:G17 I17:P17 A1:P16 A29:P39 A28:G28 I28:P28 A80:P86 A79:G79 I79:P79">
    <cfRule type="expression" dxfId="28" priority="17">
      <formula>$I1="done"</formula>
    </cfRule>
    <cfRule type="expression" dxfId="27" priority="18">
      <formula>$E1="Ja"</formula>
    </cfRule>
  </conditionalFormatting>
  <conditionalFormatting sqref="H49">
    <cfRule type="expression" dxfId="26" priority="15">
      <formula>$I49="done"</formula>
    </cfRule>
    <cfRule type="expression" dxfId="25" priority="16">
      <formula>$E49="Ja"</formula>
    </cfRule>
  </conditionalFormatting>
  <conditionalFormatting sqref="H52">
    <cfRule type="expression" dxfId="24" priority="13">
      <formula>$I52="done"</formula>
    </cfRule>
    <cfRule type="expression" dxfId="23" priority="14">
      <formula>$E52="Ja"</formula>
    </cfRule>
  </conditionalFormatting>
  <conditionalFormatting sqref="H40">
    <cfRule type="expression" dxfId="22" priority="11">
      <formula>$I40="done"</formula>
    </cfRule>
    <cfRule type="expression" dxfId="21" priority="12">
      <formula>$E40="Ja"</formula>
    </cfRule>
  </conditionalFormatting>
  <conditionalFormatting sqref="H63">
    <cfRule type="expression" dxfId="20" priority="9">
      <formula>$I63="done"</formula>
    </cfRule>
    <cfRule type="expression" dxfId="19" priority="10">
      <formula>$E63="Ja"</formula>
    </cfRule>
  </conditionalFormatting>
  <conditionalFormatting sqref="H73">
    <cfRule type="expression" dxfId="18" priority="7">
      <formula>$I73="done"</formula>
    </cfRule>
    <cfRule type="expression" dxfId="17" priority="8">
      <formula>$E73="Ja"</formula>
    </cfRule>
  </conditionalFormatting>
  <conditionalFormatting sqref="H17">
    <cfRule type="expression" dxfId="16" priority="5">
      <formula>$I17="done"</formula>
    </cfRule>
    <cfRule type="expression" dxfId="15" priority="6">
      <formula>$E17="Ja"</formula>
    </cfRule>
  </conditionalFormatting>
  <conditionalFormatting sqref="H28">
    <cfRule type="expression" dxfId="14" priority="3">
      <formula>$I28="done"</formula>
    </cfRule>
    <cfRule type="expression" dxfId="13" priority="4">
      <formula>$E28="Ja"</formula>
    </cfRule>
  </conditionalFormatting>
  <conditionalFormatting sqref="H79">
    <cfRule type="expression" dxfId="12" priority="1">
      <formula>$I79="done"</formula>
    </cfRule>
    <cfRule type="expression" dxfId="11" priority="2">
      <formula>$E79="Ja"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28" workbookViewId="0">
      <selection activeCell="N19" sqref="N19"/>
    </sheetView>
  </sheetViews>
  <sheetFormatPr baseColWidth="10" defaultRowHeight="15" x14ac:dyDescent="0.25"/>
  <cols>
    <col min="1" max="1" width="20.7109375" customWidth="1"/>
    <col min="2" max="2" width="12.5703125" customWidth="1"/>
    <col min="4" max="5" width="15.85546875" customWidth="1"/>
    <col min="8" max="8" width="17.7109375" bestFit="1" customWidth="1"/>
    <col min="9" max="9" width="18.5703125" customWidth="1"/>
    <col min="10" max="10" width="18.42578125" customWidth="1"/>
    <col min="11" max="11" width="15.42578125" customWidth="1"/>
    <col min="12" max="12" width="12" customWidth="1"/>
    <col min="13" max="13" width="18.28515625" customWidth="1"/>
    <col min="14" max="14" width="17.7109375" customWidth="1"/>
    <col min="15" max="15" width="15.140625" customWidth="1"/>
    <col min="16" max="16" width="30.140625" hidden="1" customWidth="1"/>
    <col min="17" max="17" width="24.5703125" hidden="1" customWidth="1"/>
    <col min="18" max="18" width="22.140625" hidden="1" customWidth="1"/>
    <col min="19" max="19" width="36.140625" hidden="1" customWidth="1"/>
    <col min="20" max="20" width="62.140625" hidden="1" customWidth="1"/>
    <col min="21" max="21" width="0" hidden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19</v>
      </c>
      <c r="E1" t="s">
        <v>24</v>
      </c>
      <c r="F1" t="s">
        <v>3</v>
      </c>
      <c r="G1" t="s">
        <v>4</v>
      </c>
      <c r="H1" t="s">
        <v>74</v>
      </c>
      <c r="I1" t="s">
        <v>273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341</v>
      </c>
    </row>
    <row r="2" spans="1:21" x14ac:dyDescent="0.25">
      <c r="A2" s="1">
        <v>41541.365034722221</v>
      </c>
      <c r="B2" t="s">
        <v>106</v>
      </c>
      <c r="C2" t="s">
        <v>107</v>
      </c>
      <c r="D2">
        <v>7</v>
      </c>
      <c r="F2">
        <v>46</v>
      </c>
      <c r="G2" t="s">
        <v>20</v>
      </c>
      <c r="J2">
        <v>0.51</v>
      </c>
      <c r="K2">
        <v>-0.56000000000000005</v>
      </c>
      <c r="L2">
        <v>123.84</v>
      </c>
      <c r="M2">
        <v>6.57</v>
      </c>
      <c r="N2">
        <v>0.83</v>
      </c>
      <c r="O2">
        <v>-0.03</v>
      </c>
      <c r="P2">
        <v>0</v>
      </c>
      <c r="Q2">
        <v>6.83</v>
      </c>
      <c r="R2">
        <v>1.33</v>
      </c>
      <c r="S2">
        <v>52.82</v>
      </c>
      <c r="T2">
        <v>3</v>
      </c>
    </row>
    <row r="3" spans="1:21" x14ac:dyDescent="0.25">
      <c r="A3" s="1">
        <v>41541.366111111114</v>
      </c>
      <c r="B3" t="s">
        <v>108</v>
      </c>
      <c r="C3" t="s">
        <v>109</v>
      </c>
      <c r="D3">
        <v>7</v>
      </c>
      <c r="F3">
        <v>47</v>
      </c>
      <c r="G3" t="s">
        <v>20</v>
      </c>
      <c r="J3">
        <v>1.01</v>
      </c>
      <c r="K3">
        <v>-0.23</v>
      </c>
      <c r="L3">
        <v>80.45</v>
      </c>
      <c r="M3">
        <v>6.75</v>
      </c>
      <c r="N3">
        <v>1.33</v>
      </c>
      <c r="O3">
        <v>-0.46</v>
      </c>
      <c r="P3">
        <v>73.47</v>
      </c>
      <c r="Q3">
        <v>6.69</v>
      </c>
      <c r="R3">
        <v>1.33</v>
      </c>
      <c r="S3">
        <v>58.42</v>
      </c>
      <c r="T3">
        <v>3</v>
      </c>
    </row>
    <row r="4" spans="1:21" x14ac:dyDescent="0.25">
      <c r="A4" s="1">
        <v>41541.371435185189</v>
      </c>
      <c r="B4" t="s">
        <v>110</v>
      </c>
      <c r="C4" t="s">
        <v>111</v>
      </c>
      <c r="D4">
        <v>7</v>
      </c>
      <c r="F4">
        <v>48</v>
      </c>
      <c r="G4" t="s">
        <v>20</v>
      </c>
      <c r="J4">
        <v>1.82</v>
      </c>
      <c r="K4">
        <v>-0.47</v>
      </c>
      <c r="L4">
        <v>175.73</v>
      </c>
      <c r="M4">
        <v>6.21</v>
      </c>
      <c r="N4">
        <v>1.65</v>
      </c>
      <c r="O4">
        <v>-0.51</v>
      </c>
      <c r="P4">
        <v>20.92</v>
      </c>
      <c r="Q4">
        <v>5.86</v>
      </c>
      <c r="R4">
        <v>0.94</v>
      </c>
      <c r="S4">
        <v>56.25</v>
      </c>
      <c r="T4">
        <v>3</v>
      </c>
    </row>
    <row r="5" spans="1:21" x14ac:dyDescent="0.25">
      <c r="A5" s="1">
        <v>41541.367002314815</v>
      </c>
      <c r="B5" t="s">
        <v>112</v>
      </c>
      <c r="C5" t="s">
        <v>113</v>
      </c>
      <c r="D5">
        <v>7</v>
      </c>
      <c r="F5">
        <v>49</v>
      </c>
      <c r="G5" t="s">
        <v>20</v>
      </c>
      <c r="J5">
        <v>0.61</v>
      </c>
      <c r="K5">
        <v>-0.43</v>
      </c>
      <c r="L5">
        <v>7.8</v>
      </c>
      <c r="M5">
        <v>7.47</v>
      </c>
      <c r="N5">
        <v>0.63</v>
      </c>
      <c r="O5">
        <v>-0.37</v>
      </c>
      <c r="P5">
        <v>165.96</v>
      </c>
      <c r="Q5">
        <v>7.58</v>
      </c>
      <c r="R5">
        <v>2.1</v>
      </c>
      <c r="S5">
        <v>55.22</v>
      </c>
      <c r="T5">
        <v>3</v>
      </c>
    </row>
    <row r="6" spans="1:21" x14ac:dyDescent="0.25">
      <c r="A6" s="1">
        <v>41541.36855324074</v>
      </c>
      <c r="B6" t="s">
        <v>114</v>
      </c>
      <c r="C6" t="s">
        <v>115</v>
      </c>
      <c r="D6">
        <v>7</v>
      </c>
      <c r="F6">
        <v>50</v>
      </c>
      <c r="G6" t="s">
        <v>20</v>
      </c>
      <c r="J6">
        <v>0.66</v>
      </c>
      <c r="K6">
        <v>-0.45</v>
      </c>
      <c r="L6">
        <v>25.45</v>
      </c>
      <c r="M6">
        <v>5.95</v>
      </c>
      <c r="N6">
        <v>0.59</v>
      </c>
      <c r="O6">
        <v>-0.34</v>
      </c>
      <c r="P6">
        <v>25.49</v>
      </c>
      <c r="Q6">
        <v>5.9</v>
      </c>
      <c r="R6">
        <v>1.48</v>
      </c>
      <c r="S6">
        <v>60.76</v>
      </c>
      <c r="T6">
        <v>3</v>
      </c>
    </row>
    <row r="7" spans="1:21" x14ac:dyDescent="0.25">
      <c r="A7" s="1">
        <v>41541.369710648149</v>
      </c>
      <c r="B7" t="s">
        <v>114</v>
      </c>
      <c r="C7" t="s">
        <v>116</v>
      </c>
      <c r="D7">
        <v>7</v>
      </c>
      <c r="F7">
        <v>51</v>
      </c>
      <c r="G7" t="s">
        <v>20</v>
      </c>
      <c r="J7">
        <v>1.07</v>
      </c>
      <c r="K7">
        <v>-0.25</v>
      </c>
      <c r="L7">
        <v>15.78</v>
      </c>
      <c r="M7">
        <v>6.49</v>
      </c>
      <c r="N7">
        <v>1.21</v>
      </c>
      <c r="O7">
        <v>-0.22</v>
      </c>
      <c r="P7">
        <v>91.14</v>
      </c>
      <c r="Q7">
        <v>6.31</v>
      </c>
      <c r="R7">
        <v>3.32</v>
      </c>
      <c r="S7">
        <v>58.3</v>
      </c>
      <c r="T7">
        <v>3</v>
      </c>
    </row>
    <row r="8" spans="1:21" x14ac:dyDescent="0.25">
      <c r="A8" s="1">
        <v>41541.370497685188</v>
      </c>
      <c r="B8" t="s">
        <v>117</v>
      </c>
      <c r="C8" t="s">
        <v>118</v>
      </c>
      <c r="D8">
        <v>7</v>
      </c>
      <c r="E8" t="s">
        <v>31</v>
      </c>
      <c r="F8">
        <v>52</v>
      </c>
      <c r="G8" t="s">
        <v>20</v>
      </c>
      <c r="H8" t="s">
        <v>325</v>
      </c>
      <c r="I8" t="s">
        <v>274</v>
      </c>
      <c r="J8">
        <v>1.61</v>
      </c>
      <c r="K8">
        <v>-0.99</v>
      </c>
      <c r="L8">
        <v>30.73</v>
      </c>
      <c r="M8">
        <v>6.72</v>
      </c>
      <c r="N8">
        <v>1.64</v>
      </c>
      <c r="O8">
        <v>-1.35</v>
      </c>
      <c r="P8">
        <v>156.32</v>
      </c>
      <c r="Q8">
        <v>6.82</v>
      </c>
      <c r="R8">
        <v>0.94</v>
      </c>
      <c r="S8">
        <v>55.49</v>
      </c>
      <c r="T8">
        <v>3</v>
      </c>
    </row>
    <row r="9" spans="1:21" x14ac:dyDescent="0.25">
      <c r="A9" s="1">
        <v>41541.378275462965</v>
      </c>
      <c r="B9" t="s">
        <v>32</v>
      </c>
      <c r="C9" t="s">
        <v>119</v>
      </c>
      <c r="D9">
        <v>7</v>
      </c>
      <c r="F9">
        <v>53</v>
      </c>
      <c r="J9">
        <v>1.57</v>
      </c>
      <c r="K9">
        <v>-0.83</v>
      </c>
      <c r="L9">
        <v>15.2</v>
      </c>
      <c r="M9">
        <v>5.58</v>
      </c>
      <c r="N9">
        <v>1.7</v>
      </c>
      <c r="O9">
        <v>-0.88</v>
      </c>
      <c r="P9">
        <v>168.44</v>
      </c>
      <c r="Q9">
        <v>5.33</v>
      </c>
      <c r="R9">
        <v>2.1</v>
      </c>
      <c r="S9">
        <v>60.84</v>
      </c>
      <c r="T9">
        <v>3</v>
      </c>
    </row>
    <row r="10" spans="1:21" x14ac:dyDescent="0.25">
      <c r="A10" s="1">
        <v>41541.379224537035</v>
      </c>
      <c r="B10" t="s">
        <v>120</v>
      </c>
      <c r="C10" t="s">
        <v>56</v>
      </c>
      <c r="D10">
        <v>7</v>
      </c>
      <c r="F10">
        <v>54</v>
      </c>
      <c r="J10">
        <v>0.28000000000000003</v>
      </c>
      <c r="K10">
        <v>-0.35</v>
      </c>
      <c r="L10">
        <v>178.42</v>
      </c>
      <c r="M10">
        <v>7.61</v>
      </c>
      <c r="N10">
        <v>0.3</v>
      </c>
      <c r="O10">
        <v>-0.31</v>
      </c>
      <c r="P10">
        <v>163.12</v>
      </c>
      <c r="Q10">
        <v>7.43</v>
      </c>
      <c r="R10">
        <v>0.94</v>
      </c>
      <c r="S10">
        <v>60.9</v>
      </c>
      <c r="T10">
        <v>3</v>
      </c>
    </row>
    <row r="11" spans="1:21" x14ac:dyDescent="0.25">
      <c r="A11" s="1">
        <v>41541.381030092591</v>
      </c>
      <c r="B11" t="s">
        <v>121</v>
      </c>
      <c r="C11" t="s">
        <v>122</v>
      </c>
      <c r="D11">
        <v>7</v>
      </c>
      <c r="F11">
        <v>55</v>
      </c>
      <c r="J11">
        <v>1.41</v>
      </c>
      <c r="K11">
        <v>-0.78</v>
      </c>
      <c r="L11">
        <v>72.430000000000007</v>
      </c>
      <c r="M11">
        <v>6.41</v>
      </c>
      <c r="N11">
        <v>0.86</v>
      </c>
      <c r="O11">
        <v>-0.32</v>
      </c>
      <c r="P11">
        <v>100.57</v>
      </c>
      <c r="Q11">
        <v>6.12</v>
      </c>
      <c r="R11">
        <v>2.97</v>
      </c>
      <c r="S11">
        <v>57.76</v>
      </c>
      <c r="T11">
        <v>3</v>
      </c>
    </row>
    <row r="12" spans="1:21" x14ac:dyDescent="0.25">
      <c r="A12" s="1">
        <v>41541.383009259262</v>
      </c>
      <c r="B12" t="s">
        <v>123</v>
      </c>
      <c r="C12" t="s">
        <v>124</v>
      </c>
      <c r="D12">
        <v>7</v>
      </c>
      <c r="E12" t="s">
        <v>31</v>
      </c>
      <c r="F12">
        <v>56</v>
      </c>
      <c r="H12" t="s">
        <v>125</v>
      </c>
      <c r="I12" t="s">
        <v>330</v>
      </c>
      <c r="J12">
        <v>3.96</v>
      </c>
      <c r="K12">
        <v>-2.48</v>
      </c>
      <c r="L12">
        <v>1.27</v>
      </c>
      <c r="M12">
        <v>6.35</v>
      </c>
      <c r="N12">
        <v>4.24</v>
      </c>
      <c r="O12">
        <v>-2.93</v>
      </c>
      <c r="P12">
        <v>11.84</v>
      </c>
      <c r="Q12">
        <v>6.55</v>
      </c>
      <c r="R12">
        <v>3.38</v>
      </c>
      <c r="S12">
        <v>56</v>
      </c>
      <c r="T12">
        <v>3</v>
      </c>
    </row>
    <row r="13" spans="1:21" x14ac:dyDescent="0.25">
      <c r="A13" s="1">
        <v>41541.391898148147</v>
      </c>
      <c r="B13" t="s">
        <v>126</v>
      </c>
      <c r="C13" t="s">
        <v>127</v>
      </c>
      <c r="D13">
        <v>7</v>
      </c>
      <c r="E13" t="s">
        <v>31</v>
      </c>
      <c r="F13">
        <v>57</v>
      </c>
      <c r="H13" t="s">
        <v>125</v>
      </c>
      <c r="I13" t="s">
        <v>330</v>
      </c>
      <c r="J13">
        <v>4.95</v>
      </c>
      <c r="K13">
        <v>-0.66</v>
      </c>
      <c r="L13">
        <v>129.26</v>
      </c>
      <c r="M13">
        <v>6.93</v>
      </c>
      <c r="N13">
        <v>2.0099999999999998</v>
      </c>
      <c r="O13">
        <v>-0.8</v>
      </c>
      <c r="P13">
        <v>29.31</v>
      </c>
      <c r="Q13">
        <v>6.94</v>
      </c>
      <c r="R13">
        <v>1.99</v>
      </c>
      <c r="S13">
        <v>56.87</v>
      </c>
      <c r="T13">
        <v>3</v>
      </c>
    </row>
    <row r="14" spans="1:21" x14ac:dyDescent="0.25">
      <c r="A14" s="1">
        <v>41541.392754629633</v>
      </c>
      <c r="B14" t="s">
        <v>101</v>
      </c>
      <c r="C14" t="s">
        <v>128</v>
      </c>
      <c r="D14">
        <v>7</v>
      </c>
      <c r="F14">
        <v>58</v>
      </c>
      <c r="J14">
        <v>1.1200000000000001</v>
      </c>
      <c r="K14">
        <v>-0.16</v>
      </c>
      <c r="L14">
        <v>24.96</v>
      </c>
      <c r="M14">
        <v>7.2</v>
      </c>
      <c r="N14">
        <v>0.74</v>
      </c>
      <c r="O14">
        <v>-0.18</v>
      </c>
      <c r="P14">
        <v>11.8</v>
      </c>
      <c r="Q14">
        <v>7.06</v>
      </c>
      <c r="R14">
        <v>1.88</v>
      </c>
      <c r="S14">
        <v>57.61</v>
      </c>
      <c r="T14">
        <v>3</v>
      </c>
    </row>
    <row r="15" spans="1:21" x14ac:dyDescent="0.25">
      <c r="A15" s="1">
        <v>41541.393472222226</v>
      </c>
      <c r="B15" t="s">
        <v>63</v>
      </c>
      <c r="C15" t="s">
        <v>129</v>
      </c>
      <c r="D15">
        <v>7</v>
      </c>
      <c r="F15">
        <v>59</v>
      </c>
      <c r="J15">
        <v>0.72</v>
      </c>
      <c r="K15">
        <v>-0.27</v>
      </c>
      <c r="L15">
        <v>52.13</v>
      </c>
      <c r="M15">
        <v>5.17</v>
      </c>
      <c r="N15">
        <v>0.87</v>
      </c>
      <c r="O15">
        <v>-0.49</v>
      </c>
      <c r="P15">
        <v>158.9</v>
      </c>
      <c r="Q15">
        <v>5.33</v>
      </c>
      <c r="R15">
        <v>1.48</v>
      </c>
      <c r="S15">
        <v>53.13</v>
      </c>
      <c r="T15">
        <v>3</v>
      </c>
    </row>
    <row r="16" spans="1:21" x14ac:dyDescent="0.25">
      <c r="A16" s="1">
        <v>41541.394293981481</v>
      </c>
      <c r="B16" t="s">
        <v>130</v>
      </c>
      <c r="C16" t="s">
        <v>131</v>
      </c>
      <c r="D16">
        <v>7</v>
      </c>
      <c r="F16">
        <v>60</v>
      </c>
      <c r="J16">
        <v>0.26</v>
      </c>
      <c r="K16">
        <v>-0.28999999999999998</v>
      </c>
      <c r="L16">
        <v>95.71</v>
      </c>
      <c r="M16">
        <v>7.33</v>
      </c>
      <c r="N16">
        <v>-0.01</v>
      </c>
      <c r="O16">
        <v>-0.2</v>
      </c>
      <c r="P16">
        <v>100.6</v>
      </c>
      <c r="Q16">
        <v>7.34</v>
      </c>
      <c r="R16">
        <v>2.1</v>
      </c>
      <c r="S16">
        <v>60.92</v>
      </c>
      <c r="T16">
        <v>3</v>
      </c>
    </row>
    <row r="17" spans="1:20" x14ac:dyDescent="0.25">
      <c r="A17" s="1">
        <v>41541.411087962966</v>
      </c>
      <c r="B17" t="s">
        <v>132</v>
      </c>
      <c r="C17" t="s">
        <v>133</v>
      </c>
      <c r="D17">
        <v>7</v>
      </c>
      <c r="E17" t="s">
        <v>31</v>
      </c>
      <c r="F17">
        <v>61</v>
      </c>
      <c r="H17" t="s">
        <v>322</v>
      </c>
      <c r="I17" t="s">
        <v>274</v>
      </c>
      <c r="J17">
        <v>3.21</v>
      </c>
      <c r="K17">
        <v>-2.9</v>
      </c>
      <c r="L17">
        <v>4.37</v>
      </c>
      <c r="M17">
        <v>6.66</v>
      </c>
      <c r="N17">
        <v>3.73</v>
      </c>
      <c r="O17">
        <v>-3.07</v>
      </c>
      <c r="P17">
        <v>4.24</v>
      </c>
      <c r="Q17">
        <v>6.77</v>
      </c>
      <c r="R17">
        <v>2.39</v>
      </c>
      <c r="S17">
        <v>59.32</v>
      </c>
      <c r="T17">
        <v>3</v>
      </c>
    </row>
    <row r="18" spans="1:20" x14ac:dyDescent="0.25">
      <c r="A18" s="1">
        <v>41541.411793981482</v>
      </c>
      <c r="B18" t="s">
        <v>134</v>
      </c>
      <c r="C18" t="s">
        <v>107</v>
      </c>
      <c r="D18">
        <v>7</v>
      </c>
      <c r="F18">
        <v>62</v>
      </c>
      <c r="J18">
        <v>1.71</v>
      </c>
      <c r="K18">
        <v>-0.15</v>
      </c>
      <c r="L18">
        <v>70.92</v>
      </c>
      <c r="M18">
        <v>5.61</v>
      </c>
      <c r="N18">
        <v>1.79</v>
      </c>
      <c r="O18">
        <v>-0.1</v>
      </c>
      <c r="P18">
        <v>0</v>
      </c>
      <c r="Q18">
        <v>5.64</v>
      </c>
      <c r="R18">
        <v>2.1</v>
      </c>
      <c r="S18">
        <v>50.68</v>
      </c>
      <c r="T18">
        <v>3</v>
      </c>
    </row>
    <row r="19" spans="1:20" x14ac:dyDescent="0.25">
      <c r="A19" s="1">
        <v>41541.410115740742</v>
      </c>
      <c r="B19" t="s">
        <v>135</v>
      </c>
      <c r="C19" t="s">
        <v>136</v>
      </c>
      <c r="D19">
        <v>7</v>
      </c>
      <c r="F19">
        <v>63</v>
      </c>
      <c r="J19">
        <v>0.6</v>
      </c>
      <c r="K19">
        <v>-0.26</v>
      </c>
      <c r="L19">
        <v>69.459999999999994</v>
      </c>
      <c r="M19">
        <v>6.64</v>
      </c>
      <c r="N19">
        <v>0.88</v>
      </c>
      <c r="O19">
        <v>-0.22</v>
      </c>
      <c r="P19">
        <v>12.59</v>
      </c>
      <c r="Q19">
        <v>6.39</v>
      </c>
      <c r="R19">
        <v>1.99</v>
      </c>
      <c r="S19">
        <v>56.43</v>
      </c>
      <c r="T19">
        <v>3</v>
      </c>
    </row>
    <row r="20" spans="1:20" x14ac:dyDescent="0.25">
      <c r="A20" s="1">
        <v>41541.408587962964</v>
      </c>
      <c r="B20" t="s">
        <v>132</v>
      </c>
      <c r="C20" t="s">
        <v>137</v>
      </c>
      <c r="D20">
        <v>7</v>
      </c>
      <c r="F20">
        <v>64</v>
      </c>
      <c r="J20">
        <v>0.84</v>
      </c>
      <c r="K20">
        <v>-0.56999999999999995</v>
      </c>
      <c r="L20">
        <v>172.8</v>
      </c>
      <c r="M20">
        <v>5.78</v>
      </c>
      <c r="N20">
        <v>1.1399999999999999</v>
      </c>
      <c r="O20">
        <v>-0.86</v>
      </c>
      <c r="P20">
        <v>176.74</v>
      </c>
      <c r="Q20">
        <v>5.85</v>
      </c>
      <c r="R20">
        <v>0.94</v>
      </c>
      <c r="S20">
        <v>60.37</v>
      </c>
      <c r="T20">
        <v>3</v>
      </c>
    </row>
    <row r="21" spans="1:20" x14ac:dyDescent="0.25">
      <c r="A21" s="1">
        <v>41541.409363425926</v>
      </c>
      <c r="B21" t="s">
        <v>138</v>
      </c>
      <c r="C21" t="s">
        <v>139</v>
      </c>
      <c r="D21">
        <v>7</v>
      </c>
      <c r="F21">
        <v>65</v>
      </c>
      <c r="J21">
        <v>0.52</v>
      </c>
      <c r="K21">
        <v>-0.19</v>
      </c>
      <c r="L21">
        <v>28.83</v>
      </c>
      <c r="M21">
        <v>6.05</v>
      </c>
      <c r="N21">
        <v>0.51</v>
      </c>
      <c r="O21">
        <v>-0.08</v>
      </c>
      <c r="P21">
        <v>0</v>
      </c>
      <c r="Q21">
        <v>6.23</v>
      </c>
      <c r="R21">
        <v>0.94</v>
      </c>
      <c r="S21">
        <v>56.08</v>
      </c>
      <c r="T21">
        <v>3</v>
      </c>
    </row>
    <row r="22" spans="1:20" x14ac:dyDescent="0.25">
      <c r="A22" s="1">
        <v>41541.422303240739</v>
      </c>
      <c r="B22" t="s">
        <v>140</v>
      </c>
      <c r="C22" t="s">
        <v>141</v>
      </c>
      <c r="D22">
        <v>7</v>
      </c>
      <c r="F22">
        <v>66</v>
      </c>
      <c r="J22">
        <v>0.32</v>
      </c>
      <c r="K22">
        <v>-0.27</v>
      </c>
      <c r="L22">
        <v>79.709999999999994</v>
      </c>
      <c r="M22">
        <v>5.63</v>
      </c>
      <c r="N22">
        <v>0.6</v>
      </c>
      <c r="O22">
        <v>-0.41</v>
      </c>
      <c r="P22">
        <v>22.74</v>
      </c>
      <c r="Q22">
        <v>5.45</v>
      </c>
      <c r="R22">
        <v>3.38</v>
      </c>
      <c r="S22">
        <v>56.75</v>
      </c>
      <c r="T22">
        <v>3</v>
      </c>
    </row>
    <row r="23" spans="1:20" x14ac:dyDescent="0.25">
      <c r="A23" s="1">
        <v>41541.423101851855</v>
      </c>
      <c r="B23" t="s">
        <v>142</v>
      </c>
      <c r="C23" t="s">
        <v>143</v>
      </c>
      <c r="D23">
        <v>7</v>
      </c>
      <c r="F23">
        <v>67</v>
      </c>
      <c r="J23">
        <v>0.64</v>
      </c>
      <c r="K23">
        <v>-0.2</v>
      </c>
      <c r="L23">
        <v>83.94</v>
      </c>
      <c r="M23">
        <v>5.42</v>
      </c>
      <c r="N23">
        <v>0.82</v>
      </c>
      <c r="O23">
        <v>-0.37</v>
      </c>
      <c r="P23">
        <v>88.31</v>
      </c>
      <c r="Q23">
        <v>4.99</v>
      </c>
      <c r="R23">
        <v>1.33</v>
      </c>
      <c r="S23">
        <v>56.19</v>
      </c>
      <c r="T23">
        <v>3</v>
      </c>
    </row>
    <row r="24" spans="1:20" x14ac:dyDescent="0.25">
      <c r="A24" s="1">
        <v>41541.423877314817</v>
      </c>
      <c r="B24" t="s">
        <v>144</v>
      </c>
      <c r="C24" t="s">
        <v>145</v>
      </c>
      <c r="D24">
        <v>7</v>
      </c>
      <c r="F24">
        <v>68</v>
      </c>
      <c r="J24">
        <v>0.5</v>
      </c>
      <c r="K24">
        <v>-0.1</v>
      </c>
      <c r="L24">
        <v>0</v>
      </c>
      <c r="M24">
        <v>5.22</v>
      </c>
      <c r="N24">
        <v>1.1000000000000001</v>
      </c>
      <c r="O24">
        <v>-0.48</v>
      </c>
      <c r="P24">
        <v>89.64</v>
      </c>
      <c r="Q24">
        <v>5.32</v>
      </c>
      <c r="R24">
        <v>1.48</v>
      </c>
      <c r="S24">
        <v>54.67</v>
      </c>
      <c r="T24">
        <v>3</v>
      </c>
    </row>
    <row r="25" spans="1:20" x14ac:dyDescent="0.25">
      <c r="A25" s="1">
        <v>41541.42460648148</v>
      </c>
      <c r="B25" t="s">
        <v>146</v>
      </c>
      <c r="C25" t="s">
        <v>147</v>
      </c>
      <c r="D25">
        <v>7</v>
      </c>
      <c r="F25">
        <v>69</v>
      </c>
      <c r="J25">
        <v>0.77</v>
      </c>
      <c r="K25">
        <v>-0.17</v>
      </c>
      <c r="L25">
        <v>137.04</v>
      </c>
      <c r="M25">
        <v>6.27</v>
      </c>
      <c r="N25">
        <v>0.66</v>
      </c>
      <c r="O25">
        <v>-0.18</v>
      </c>
      <c r="P25">
        <v>45.16</v>
      </c>
      <c r="Q25">
        <v>6.31</v>
      </c>
      <c r="R25">
        <v>1.33</v>
      </c>
      <c r="S25">
        <v>63.7</v>
      </c>
      <c r="T25">
        <v>3</v>
      </c>
    </row>
    <row r="26" spans="1:20" x14ac:dyDescent="0.25">
      <c r="A26" s="1">
        <v>41541.425428240742</v>
      </c>
      <c r="B26" t="s">
        <v>148</v>
      </c>
      <c r="C26" t="s">
        <v>149</v>
      </c>
      <c r="D26">
        <v>7</v>
      </c>
      <c r="F26">
        <v>70</v>
      </c>
      <c r="J26">
        <v>2.0499999999999998</v>
      </c>
      <c r="K26">
        <v>-0.61</v>
      </c>
      <c r="L26">
        <v>94.62</v>
      </c>
      <c r="M26">
        <v>5.54</v>
      </c>
      <c r="N26">
        <v>1.66</v>
      </c>
      <c r="O26">
        <v>-0.6</v>
      </c>
      <c r="P26">
        <v>79.33</v>
      </c>
      <c r="Q26">
        <v>5.5</v>
      </c>
      <c r="R26">
        <v>2.97</v>
      </c>
      <c r="S26">
        <v>54.98</v>
      </c>
      <c r="T26">
        <v>3</v>
      </c>
    </row>
    <row r="27" spans="1:20" x14ac:dyDescent="0.25">
      <c r="A27" s="1">
        <v>41541.426192129627</v>
      </c>
      <c r="B27" t="s">
        <v>150</v>
      </c>
      <c r="C27" t="s">
        <v>151</v>
      </c>
      <c r="D27">
        <v>7</v>
      </c>
      <c r="E27" t="s">
        <v>31</v>
      </c>
      <c r="F27">
        <v>71</v>
      </c>
      <c r="H27" t="s">
        <v>322</v>
      </c>
      <c r="I27" t="s">
        <v>274</v>
      </c>
      <c r="J27">
        <v>3.83</v>
      </c>
      <c r="K27">
        <v>-2.1800000000000002</v>
      </c>
      <c r="L27">
        <v>20.86</v>
      </c>
      <c r="M27">
        <v>5.38</v>
      </c>
      <c r="N27">
        <v>2.2999999999999998</v>
      </c>
      <c r="O27">
        <v>-1.1200000000000001</v>
      </c>
      <c r="P27">
        <v>156.93</v>
      </c>
      <c r="Q27">
        <v>5.44</v>
      </c>
      <c r="R27">
        <v>2.39</v>
      </c>
      <c r="S27">
        <v>55</v>
      </c>
      <c r="T27">
        <v>3</v>
      </c>
    </row>
    <row r="28" spans="1:20" x14ac:dyDescent="0.25">
      <c r="A28" s="1">
        <v>41541</v>
      </c>
      <c r="B28" t="s">
        <v>27</v>
      </c>
      <c r="C28" t="s">
        <v>152</v>
      </c>
      <c r="D28">
        <v>7</v>
      </c>
      <c r="E28" t="s">
        <v>31</v>
      </c>
      <c r="F28">
        <v>72</v>
      </c>
      <c r="H28" t="s">
        <v>162</v>
      </c>
      <c r="I28" t="s">
        <v>329</v>
      </c>
      <c r="J28" t="s">
        <v>153</v>
      </c>
    </row>
    <row r="29" spans="1:20" x14ac:dyDescent="0.25">
      <c r="A29" s="1">
        <v>41541.443888888891</v>
      </c>
      <c r="B29" t="s">
        <v>135</v>
      </c>
      <c r="C29" t="s">
        <v>154</v>
      </c>
      <c r="D29">
        <v>8</v>
      </c>
      <c r="F29">
        <v>73</v>
      </c>
      <c r="J29">
        <v>0.9</v>
      </c>
      <c r="K29">
        <v>-0.13</v>
      </c>
      <c r="L29">
        <v>115.17</v>
      </c>
      <c r="M29">
        <v>6.35</v>
      </c>
      <c r="N29">
        <v>1.1299999999999999</v>
      </c>
      <c r="O29">
        <v>-0.17</v>
      </c>
      <c r="P29">
        <v>96.97</v>
      </c>
      <c r="Q29">
        <v>6.35</v>
      </c>
      <c r="R29">
        <v>1.48</v>
      </c>
      <c r="S29">
        <v>58.26</v>
      </c>
      <c r="T29">
        <v>3</v>
      </c>
    </row>
    <row r="30" spans="1:20" x14ac:dyDescent="0.25">
      <c r="A30" s="1">
        <v>41541.444710648146</v>
      </c>
      <c r="B30" t="s">
        <v>155</v>
      </c>
      <c r="C30" t="s">
        <v>156</v>
      </c>
      <c r="D30">
        <v>8</v>
      </c>
      <c r="F30">
        <v>74</v>
      </c>
      <c r="J30">
        <v>0.66</v>
      </c>
      <c r="K30">
        <v>-0.36</v>
      </c>
      <c r="L30">
        <v>21.86</v>
      </c>
      <c r="M30">
        <v>5.0999999999999996</v>
      </c>
      <c r="N30">
        <v>1.49</v>
      </c>
      <c r="O30">
        <v>-0.47</v>
      </c>
      <c r="P30">
        <v>4.3899999999999997</v>
      </c>
      <c r="Q30">
        <v>5.12</v>
      </c>
      <c r="R30">
        <v>2.39</v>
      </c>
      <c r="S30">
        <v>60.34</v>
      </c>
      <c r="T30">
        <v>3</v>
      </c>
    </row>
    <row r="31" spans="1:20" x14ac:dyDescent="0.25">
      <c r="A31" s="1">
        <v>41541.445474537039</v>
      </c>
      <c r="B31" t="s">
        <v>157</v>
      </c>
      <c r="C31" t="s">
        <v>158</v>
      </c>
      <c r="D31">
        <v>8</v>
      </c>
      <c r="F31">
        <v>75</v>
      </c>
      <c r="J31">
        <v>0.68</v>
      </c>
      <c r="K31">
        <v>-0.08</v>
      </c>
      <c r="L31">
        <v>0</v>
      </c>
      <c r="M31">
        <v>7.43</v>
      </c>
      <c r="N31">
        <v>1.18</v>
      </c>
      <c r="O31">
        <v>-0.22</v>
      </c>
      <c r="P31">
        <v>9.42</v>
      </c>
      <c r="Q31">
        <v>7.4</v>
      </c>
      <c r="R31">
        <v>2.39</v>
      </c>
      <c r="S31">
        <v>63.41</v>
      </c>
      <c r="T31">
        <v>3</v>
      </c>
    </row>
    <row r="32" spans="1:20" x14ac:dyDescent="0.25">
      <c r="A32" s="1"/>
      <c r="B32" t="s">
        <v>159</v>
      </c>
      <c r="C32" t="s">
        <v>160</v>
      </c>
      <c r="D32">
        <v>8</v>
      </c>
      <c r="E32" t="s">
        <v>31</v>
      </c>
      <c r="F32">
        <v>76</v>
      </c>
      <c r="H32" t="s">
        <v>161</v>
      </c>
      <c r="I32" t="s">
        <v>329</v>
      </c>
      <c r="J32" t="s">
        <v>153</v>
      </c>
    </row>
    <row r="33" spans="1:20" x14ac:dyDescent="0.25">
      <c r="A33" s="1">
        <v>41541.458495370367</v>
      </c>
      <c r="B33" t="s">
        <v>163</v>
      </c>
      <c r="C33" t="s">
        <v>164</v>
      </c>
      <c r="D33">
        <v>8</v>
      </c>
      <c r="E33" t="s">
        <v>31</v>
      </c>
      <c r="F33">
        <v>77</v>
      </c>
      <c r="H33" t="s">
        <v>322</v>
      </c>
      <c r="I33" t="s">
        <v>274</v>
      </c>
      <c r="J33" s="2">
        <v>3000</v>
      </c>
      <c r="K33" s="2">
        <v>3000</v>
      </c>
      <c r="L33" s="2">
        <v>-1000</v>
      </c>
      <c r="M33">
        <v>6.81</v>
      </c>
      <c r="N33">
        <v>2.09</v>
      </c>
      <c r="O33">
        <v>-0.44</v>
      </c>
      <c r="P33">
        <v>100.63</v>
      </c>
      <c r="Q33">
        <v>6.67</v>
      </c>
      <c r="R33">
        <v>5.35</v>
      </c>
      <c r="S33">
        <v>60.38</v>
      </c>
      <c r="T33">
        <v>3</v>
      </c>
    </row>
    <row r="34" spans="1:20" x14ac:dyDescent="0.25">
      <c r="A34" s="1">
        <v>41541.459606481483</v>
      </c>
      <c r="B34" t="s">
        <v>165</v>
      </c>
      <c r="C34" t="s">
        <v>166</v>
      </c>
      <c r="D34">
        <v>8</v>
      </c>
      <c r="F34">
        <v>78</v>
      </c>
      <c r="J34">
        <v>1.27</v>
      </c>
      <c r="K34">
        <v>-0.56999999999999995</v>
      </c>
      <c r="L34">
        <v>2.1800000000000002</v>
      </c>
      <c r="M34">
        <v>6.51</v>
      </c>
      <c r="N34">
        <v>1.56</v>
      </c>
      <c r="O34">
        <v>-0.46</v>
      </c>
      <c r="P34">
        <v>154.94999999999999</v>
      </c>
      <c r="Q34">
        <v>6.62</v>
      </c>
      <c r="R34">
        <v>1.88</v>
      </c>
      <c r="S34">
        <v>53.48</v>
      </c>
      <c r="T34">
        <v>3</v>
      </c>
    </row>
    <row r="35" spans="1:20" x14ac:dyDescent="0.25">
      <c r="A35" s="1">
        <v>41541.460358796299</v>
      </c>
      <c r="B35" t="s">
        <v>167</v>
      </c>
      <c r="C35" t="s">
        <v>136</v>
      </c>
      <c r="D35">
        <v>8</v>
      </c>
      <c r="F35">
        <v>79</v>
      </c>
      <c r="J35">
        <v>1.21</v>
      </c>
      <c r="K35">
        <v>-0.43</v>
      </c>
      <c r="L35">
        <v>27.91</v>
      </c>
      <c r="M35">
        <v>5.87</v>
      </c>
      <c r="N35">
        <v>1.47</v>
      </c>
      <c r="O35">
        <v>-0.12</v>
      </c>
      <c r="P35">
        <v>0</v>
      </c>
      <c r="Q35">
        <v>5.99</v>
      </c>
      <c r="R35">
        <v>1.48</v>
      </c>
      <c r="S35">
        <v>58.24</v>
      </c>
      <c r="T35">
        <v>3</v>
      </c>
    </row>
    <row r="36" spans="1:20" x14ac:dyDescent="0.25">
      <c r="A36" s="1">
        <v>41541.461018518516</v>
      </c>
      <c r="B36" t="s">
        <v>168</v>
      </c>
      <c r="C36" t="s">
        <v>169</v>
      </c>
      <c r="D36">
        <v>8</v>
      </c>
      <c r="F36">
        <v>80</v>
      </c>
      <c r="J36">
        <v>0.32</v>
      </c>
      <c r="K36">
        <v>-0.19</v>
      </c>
      <c r="L36">
        <v>166.85</v>
      </c>
      <c r="M36">
        <v>6.54</v>
      </c>
      <c r="N36">
        <v>0.25</v>
      </c>
      <c r="O36">
        <v>-0.09</v>
      </c>
      <c r="P36">
        <v>0</v>
      </c>
      <c r="Q36">
        <v>6.45</v>
      </c>
      <c r="R36">
        <v>1.33</v>
      </c>
      <c r="S36">
        <v>59.85</v>
      </c>
      <c r="T36">
        <v>3</v>
      </c>
    </row>
    <row r="37" spans="1:20" x14ac:dyDescent="0.25">
      <c r="A37" s="1">
        <v>41541.46166666667</v>
      </c>
      <c r="B37" t="s">
        <v>170</v>
      </c>
      <c r="C37" t="s">
        <v>171</v>
      </c>
      <c r="D37">
        <v>8</v>
      </c>
      <c r="F37">
        <v>81</v>
      </c>
      <c r="J37">
        <v>1.24</v>
      </c>
      <c r="K37">
        <v>-0.25</v>
      </c>
      <c r="L37">
        <v>139.38</v>
      </c>
      <c r="M37">
        <v>6.3</v>
      </c>
      <c r="N37">
        <v>1.27</v>
      </c>
      <c r="O37">
        <v>-0.23</v>
      </c>
      <c r="P37">
        <v>44.76</v>
      </c>
      <c r="Q37">
        <v>6.41</v>
      </c>
      <c r="R37">
        <v>5.18</v>
      </c>
      <c r="S37">
        <v>63.37</v>
      </c>
      <c r="T37">
        <v>3</v>
      </c>
    </row>
    <row r="38" spans="1:20" x14ac:dyDescent="0.25">
      <c r="A38" s="1">
        <v>41541.469131944446</v>
      </c>
      <c r="B38" t="s">
        <v>172</v>
      </c>
      <c r="C38" t="s">
        <v>173</v>
      </c>
      <c r="D38">
        <v>8</v>
      </c>
      <c r="F38">
        <v>82</v>
      </c>
      <c r="J38">
        <v>0</v>
      </c>
      <c r="K38">
        <v>-0.21</v>
      </c>
      <c r="L38">
        <v>175.02</v>
      </c>
      <c r="M38">
        <v>5.47</v>
      </c>
      <c r="N38">
        <v>0.24</v>
      </c>
      <c r="O38">
        <v>-0.16</v>
      </c>
      <c r="P38">
        <v>20.67</v>
      </c>
      <c r="Q38">
        <v>5.38</v>
      </c>
      <c r="R38">
        <v>0.94</v>
      </c>
      <c r="S38">
        <v>57.54</v>
      </c>
      <c r="T38">
        <v>3</v>
      </c>
    </row>
    <row r="39" spans="1:20" x14ac:dyDescent="0.25">
      <c r="A39" s="1"/>
      <c r="B39" t="s">
        <v>174</v>
      </c>
      <c r="C39" t="s">
        <v>26</v>
      </c>
      <c r="D39">
        <v>8</v>
      </c>
      <c r="E39" t="s">
        <v>31</v>
      </c>
      <c r="F39">
        <v>83</v>
      </c>
      <c r="I39" t="s">
        <v>329</v>
      </c>
      <c r="J39" t="s">
        <v>153</v>
      </c>
    </row>
    <row r="40" spans="1:20" x14ac:dyDescent="0.25">
      <c r="A40" s="1">
        <v>41541.471331018518</v>
      </c>
      <c r="E40" t="s">
        <v>31</v>
      </c>
      <c r="F40">
        <v>84</v>
      </c>
      <c r="H40" t="s">
        <v>322</v>
      </c>
      <c r="I40" t="s">
        <v>274</v>
      </c>
      <c r="J40">
        <v>3.62</v>
      </c>
      <c r="K40">
        <v>-3.17</v>
      </c>
      <c r="L40">
        <v>170.24</v>
      </c>
      <c r="M40">
        <v>5.99</v>
      </c>
      <c r="N40">
        <v>3.44</v>
      </c>
      <c r="O40">
        <v>-2.81</v>
      </c>
      <c r="P40">
        <v>2.5</v>
      </c>
      <c r="Q40">
        <v>6.05</v>
      </c>
      <c r="R40">
        <v>2.73</v>
      </c>
      <c r="S40">
        <v>58.17</v>
      </c>
      <c r="T40">
        <v>3</v>
      </c>
    </row>
    <row r="41" spans="1:20" x14ac:dyDescent="0.25">
      <c r="A41" s="1">
        <v>41541.472187500003</v>
      </c>
      <c r="B41" t="s">
        <v>175</v>
      </c>
      <c r="C41" t="s">
        <v>176</v>
      </c>
      <c r="D41">
        <v>8</v>
      </c>
      <c r="F41">
        <v>85</v>
      </c>
      <c r="J41">
        <v>0.24</v>
      </c>
      <c r="K41">
        <v>-0.19</v>
      </c>
      <c r="L41">
        <v>122.89</v>
      </c>
      <c r="M41">
        <v>6.55</v>
      </c>
      <c r="N41">
        <v>0.23</v>
      </c>
      <c r="O41">
        <v>-0.08</v>
      </c>
      <c r="P41">
        <v>0</v>
      </c>
      <c r="Q41">
        <v>6.71</v>
      </c>
      <c r="R41">
        <v>2.65</v>
      </c>
      <c r="S41">
        <v>62.99</v>
      </c>
      <c r="T41">
        <v>3</v>
      </c>
    </row>
    <row r="42" spans="1:20" x14ac:dyDescent="0.25">
      <c r="A42" s="1">
        <v>41541.473124999997</v>
      </c>
      <c r="E42" t="s">
        <v>31</v>
      </c>
      <c r="F42">
        <v>86</v>
      </c>
      <c r="H42" t="s">
        <v>331</v>
      </c>
      <c r="I42" t="s">
        <v>274</v>
      </c>
      <c r="J42">
        <v>0.54</v>
      </c>
      <c r="K42">
        <v>-0.32</v>
      </c>
      <c r="L42">
        <v>136.32</v>
      </c>
      <c r="M42">
        <v>6.44</v>
      </c>
      <c r="N42">
        <v>1.5</v>
      </c>
      <c r="O42">
        <v>-1.1599999999999999</v>
      </c>
      <c r="P42">
        <v>34.21</v>
      </c>
      <c r="Q42">
        <v>6.3</v>
      </c>
      <c r="R42">
        <v>1.99</v>
      </c>
      <c r="S42">
        <v>55.94</v>
      </c>
      <c r="T42">
        <v>3</v>
      </c>
    </row>
    <row r="43" spans="1:20" x14ac:dyDescent="0.25">
      <c r="A43" s="1">
        <v>41541.48165509259</v>
      </c>
      <c r="B43" t="s">
        <v>177</v>
      </c>
      <c r="C43" t="s">
        <v>178</v>
      </c>
      <c r="D43">
        <v>8</v>
      </c>
      <c r="F43">
        <v>87</v>
      </c>
      <c r="J43">
        <v>0.51</v>
      </c>
      <c r="K43">
        <v>-0.44</v>
      </c>
      <c r="L43">
        <v>176.98</v>
      </c>
      <c r="M43">
        <v>5.37</v>
      </c>
      <c r="N43">
        <v>0.28999999999999998</v>
      </c>
      <c r="O43">
        <v>-0.17</v>
      </c>
      <c r="P43">
        <v>2.76</v>
      </c>
      <c r="Q43">
        <v>5.38</v>
      </c>
      <c r="R43">
        <v>0.94</v>
      </c>
      <c r="S43">
        <v>54.52</v>
      </c>
      <c r="T43">
        <v>3</v>
      </c>
    </row>
    <row r="44" spans="1:20" x14ac:dyDescent="0.25">
      <c r="A44" s="1">
        <v>41541.482372685183</v>
      </c>
      <c r="B44" t="s">
        <v>179</v>
      </c>
      <c r="C44" t="s">
        <v>180</v>
      </c>
      <c r="D44">
        <v>8</v>
      </c>
      <c r="F44">
        <v>88</v>
      </c>
      <c r="J44">
        <v>0.69</v>
      </c>
      <c r="K44">
        <v>-0.1</v>
      </c>
      <c r="L44">
        <v>0</v>
      </c>
      <c r="M44">
        <v>5.43</v>
      </c>
      <c r="N44">
        <v>0.8</v>
      </c>
      <c r="O44">
        <v>-0.2</v>
      </c>
      <c r="P44">
        <v>38.33</v>
      </c>
      <c r="Q44">
        <v>5.69</v>
      </c>
      <c r="R44">
        <v>1.33</v>
      </c>
      <c r="S44">
        <v>56.72</v>
      </c>
      <c r="T44">
        <v>3</v>
      </c>
    </row>
    <row r="45" spans="1:20" x14ac:dyDescent="0.25">
      <c r="A45" s="1">
        <v>41541.483067129629</v>
      </c>
      <c r="B45" t="s">
        <v>181</v>
      </c>
      <c r="C45" t="s">
        <v>182</v>
      </c>
      <c r="D45">
        <v>8</v>
      </c>
      <c r="E45" t="s">
        <v>31</v>
      </c>
      <c r="F45">
        <v>89</v>
      </c>
      <c r="I45" t="s">
        <v>329</v>
      </c>
      <c r="J45">
        <v>3.23</v>
      </c>
      <c r="K45">
        <v>-1.18</v>
      </c>
      <c r="L45">
        <v>79.39</v>
      </c>
      <c r="M45">
        <v>4.99</v>
      </c>
      <c r="N45">
        <v>2.98</v>
      </c>
      <c r="O45">
        <v>-1.41</v>
      </c>
      <c r="P45">
        <v>104.09</v>
      </c>
      <c r="Q45">
        <v>4.8099999999999996</v>
      </c>
      <c r="R45">
        <v>1.88</v>
      </c>
      <c r="S45">
        <v>56.85</v>
      </c>
      <c r="T45">
        <v>3</v>
      </c>
    </row>
    <row r="46" spans="1:20" x14ac:dyDescent="0.25">
      <c r="A46" s="1">
        <v>41541.483807870369</v>
      </c>
      <c r="B46" t="s">
        <v>63</v>
      </c>
      <c r="C46" t="s">
        <v>183</v>
      </c>
      <c r="D46">
        <v>8</v>
      </c>
      <c r="F46">
        <v>90</v>
      </c>
      <c r="J46">
        <v>1.23</v>
      </c>
      <c r="K46">
        <v>-0.28000000000000003</v>
      </c>
      <c r="L46">
        <v>102.05</v>
      </c>
      <c r="M46">
        <v>6.78</v>
      </c>
      <c r="N46">
        <v>0.46</v>
      </c>
      <c r="O46">
        <v>-0.41</v>
      </c>
      <c r="P46">
        <v>59.03</v>
      </c>
      <c r="Q46">
        <v>6.51</v>
      </c>
      <c r="R46">
        <v>1.48</v>
      </c>
      <c r="S46">
        <v>53.15</v>
      </c>
      <c r="T46">
        <v>3</v>
      </c>
    </row>
    <row r="47" spans="1:20" x14ac:dyDescent="0.25">
      <c r="A47" s="1"/>
      <c r="E47" t="s">
        <v>31</v>
      </c>
      <c r="F47">
        <v>91</v>
      </c>
      <c r="H47" t="s">
        <v>332</v>
      </c>
      <c r="I47" t="s">
        <v>274</v>
      </c>
    </row>
    <row r="48" spans="1:20" x14ac:dyDescent="0.25">
      <c r="A48" s="1">
        <v>41541.492604166669</v>
      </c>
      <c r="B48" t="s">
        <v>184</v>
      </c>
      <c r="C48" t="s">
        <v>185</v>
      </c>
      <c r="D48">
        <v>8</v>
      </c>
      <c r="F48">
        <v>92</v>
      </c>
      <c r="J48">
        <v>0.15</v>
      </c>
      <c r="K48">
        <v>-0.02</v>
      </c>
      <c r="L48">
        <v>0</v>
      </c>
      <c r="M48">
        <v>6.33</v>
      </c>
      <c r="N48">
        <v>0.33</v>
      </c>
      <c r="O48">
        <v>-0.22</v>
      </c>
      <c r="P48">
        <v>55.53</v>
      </c>
      <c r="Q48">
        <v>6.3</v>
      </c>
      <c r="R48">
        <v>1.88</v>
      </c>
      <c r="S48">
        <v>59.21</v>
      </c>
      <c r="T48">
        <v>3</v>
      </c>
    </row>
    <row r="49" spans="1:20" x14ac:dyDescent="0.25">
      <c r="A49" s="1">
        <v>41541.49391203704</v>
      </c>
      <c r="B49" t="s">
        <v>186</v>
      </c>
      <c r="C49" t="s">
        <v>187</v>
      </c>
      <c r="D49">
        <v>8</v>
      </c>
      <c r="F49">
        <v>93</v>
      </c>
      <c r="J49">
        <v>0.52</v>
      </c>
      <c r="K49">
        <v>-0.27</v>
      </c>
      <c r="L49">
        <v>3.62</v>
      </c>
      <c r="M49">
        <v>6.23</v>
      </c>
      <c r="N49">
        <v>1.26</v>
      </c>
      <c r="O49">
        <v>-1.05</v>
      </c>
      <c r="P49">
        <v>176.47</v>
      </c>
      <c r="Q49">
        <v>6.47</v>
      </c>
      <c r="R49">
        <v>2.1</v>
      </c>
      <c r="S49">
        <v>62.95</v>
      </c>
      <c r="T49">
        <v>3</v>
      </c>
    </row>
    <row r="50" spans="1:20" x14ac:dyDescent="0.25">
      <c r="A50" s="1">
        <v>41541.494675925926</v>
      </c>
      <c r="B50" t="s">
        <v>188</v>
      </c>
      <c r="C50" t="s">
        <v>189</v>
      </c>
      <c r="D50">
        <v>8</v>
      </c>
      <c r="F50">
        <v>94</v>
      </c>
      <c r="J50">
        <v>0.65</v>
      </c>
      <c r="K50">
        <v>-0.13</v>
      </c>
      <c r="L50">
        <v>24.46</v>
      </c>
      <c r="M50">
        <v>6.24</v>
      </c>
      <c r="N50">
        <v>0.56999999999999995</v>
      </c>
      <c r="O50">
        <v>-0.16</v>
      </c>
      <c r="P50">
        <v>168.94</v>
      </c>
      <c r="Q50">
        <v>6.31</v>
      </c>
      <c r="R50">
        <v>1.99</v>
      </c>
      <c r="S50">
        <v>56.58</v>
      </c>
      <c r="T50">
        <v>3</v>
      </c>
    </row>
    <row r="51" spans="1:20" x14ac:dyDescent="0.25">
      <c r="A51" s="1">
        <v>41541.496145833335</v>
      </c>
      <c r="B51" t="s">
        <v>117</v>
      </c>
      <c r="C51" t="s">
        <v>190</v>
      </c>
      <c r="D51">
        <v>8</v>
      </c>
      <c r="F51">
        <v>95</v>
      </c>
      <c r="J51">
        <v>0.56000000000000005</v>
      </c>
      <c r="K51">
        <v>-0.33</v>
      </c>
      <c r="L51">
        <v>15.78</v>
      </c>
      <c r="M51">
        <v>6.28</v>
      </c>
      <c r="N51">
        <v>0.57999999999999996</v>
      </c>
      <c r="O51">
        <v>-0.39</v>
      </c>
      <c r="P51">
        <v>34.29</v>
      </c>
      <c r="Q51">
        <v>6.08</v>
      </c>
      <c r="R51">
        <v>2.1</v>
      </c>
      <c r="S51">
        <v>55.49</v>
      </c>
      <c r="T51">
        <v>3</v>
      </c>
    </row>
    <row r="52" spans="1:20" x14ac:dyDescent="0.25">
      <c r="A52" s="1">
        <v>41541.495439814818</v>
      </c>
      <c r="B52" t="s">
        <v>191</v>
      </c>
      <c r="C52" t="s">
        <v>192</v>
      </c>
      <c r="D52">
        <v>8</v>
      </c>
      <c r="F52">
        <v>96</v>
      </c>
      <c r="J52">
        <v>0.79</v>
      </c>
      <c r="K52">
        <v>-0.14000000000000001</v>
      </c>
      <c r="L52">
        <v>172.46</v>
      </c>
      <c r="M52">
        <v>6.91</v>
      </c>
      <c r="N52">
        <v>1.17</v>
      </c>
      <c r="O52">
        <v>-0.17</v>
      </c>
      <c r="P52">
        <v>179.92</v>
      </c>
      <c r="Q52">
        <v>6.8</v>
      </c>
      <c r="R52">
        <v>1.48</v>
      </c>
      <c r="S52">
        <v>60.2</v>
      </c>
      <c r="T52">
        <v>3</v>
      </c>
    </row>
    <row r="53" spans="1:20" x14ac:dyDescent="0.25">
      <c r="A53" s="1">
        <v>41541.497013888889</v>
      </c>
      <c r="B53" t="s">
        <v>46</v>
      </c>
      <c r="C53" t="s">
        <v>193</v>
      </c>
      <c r="D53">
        <v>8</v>
      </c>
      <c r="F53">
        <v>97</v>
      </c>
      <c r="J53">
        <v>0.57999999999999996</v>
      </c>
      <c r="K53">
        <v>-0.26</v>
      </c>
      <c r="L53">
        <v>169.6</v>
      </c>
      <c r="M53">
        <v>5.81</v>
      </c>
      <c r="N53">
        <v>1.72</v>
      </c>
      <c r="O53">
        <v>-0.67</v>
      </c>
      <c r="P53">
        <v>1.3</v>
      </c>
      <c r="Q53">
        <v>5.95</v>
      </c>
      <c r="R53">
        <v>3.32</v>
      </c>
      <c r="S53">
        <v>59.35</v>
      </c>
      <c r="T53">
        <v>3</v>
      </c>
    </row>
    <row r="57" spans="1:20" x14ac:dyDescent="0.25">
      <c r="D57" s="5" t="s">
        <v>104</v>
      </c>
      <c r="E57" s="6">
        <f>COUNT(Tabelle3[ID])</f>
        <v>52</v>
      </c>
    </row>
    <row r="58" spans="1:20" x14ac:dyDescent="0.25">
      <c r="D58" s="7" t="s">
        <v>103</v>
      </c>
      <c r="E58" s="8">
        <f>COUNTIF(Tabelle3[Auffällig],"Ja")</f>
        <v>13</v>
      </c>
    </row>
    <row r="59" spans="1:20" x14ac:dyDescent="0.25">
      <c r="D59" s="7" t="s">
        <v>24</v>
      </c>
      <c r="E59" s="9">
        <f>E58/E57</f>
        <v>0.25</v>
      </c>
    </row>
    <row r="60" spans="1:20" x14ac:dyDescent="0.25">
      <c r="D60" s="10" t="s">
        <v>105</v>
      </c>
      <c r="E60" s="11">
        <f>1-E59</f>
        <v>0.75</v>
      </c>
    </row>
    <row r="61" spans="1:20" x14ac:dyDescent="0.25">
      <c r="D61" s="13" t="s">
        <v>323</v>
      </c>
      <c r="E61">
        <f>COUNTIF(I:I,"done")</f>
        <v>7</v>
      </c>
    </row>
  </sheetData>
  <conditionalFormatting sqref="D57:E60">
    <cfRule type="expression" dxfId="10" priority="5">
      <formula>$E57="Ja"</formula>
    </cfRule>
  </conditionalFormatting>
  <conditionalFormatting sqref="A1:U7 A8:G8 I8:U8 A9:U53">
    <cfRule type="expression" dxfId="9" priority="3">
      <formula>$I1="done"</formula>
    </cfRule>
    <cfRule type="expression" dxfId="8" priority="4">
      <formula>$E1="Ja"</formula>
    </cfRule>
  </conditionalFormatting>
  <conditionalFormatting sqref="H8">
    <cfRule type="expression" dxfId="7" priority="1">
      <formula>$I8="done"</formula>
    </cfRule>
    <cfRule type="expression" dxfId="6" priority="2">
      <formula>$E8="Ja"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A34" workbookViewId="0">
      <selection activeCell="I8" sqref="I8"/>
    </sheetView>
  </sheetViews>
  <sheetFormatPr baseColWidth="10" defaultRowHeight="15" x14ac:dyDescent="0.25"/>
  <cols>
    <col min="1" max="1" width="20.7109375" customWidth="1"/>
    <col min="2" max="2" width="12.5703125" customWidth="1"/>
    <col min="4" max="5" width="15.85546875" customWidth="1"/>
    <col min="8" max="8" width="37.7109375" customWidth="1"/>
    <col min="9" max="9" width="19.85546875" customWidth="1"/>
    <col min="10" max="10" width="18.5703125" customWidth="1"/>
    <col min="11" max="11" width="18.42578125" customWidth="1"/>
    <col min="12" max="12" width="15.42578125" customWidth="1"/>
    <col min="13" max="13" width="30.42578125" hidden="1" customWidth="1"/>
    <col min="14" max="14" width="18.28515625" customWidth="1"/>
    <col min="15" max="15" width="17.7109375" customWidth="1"/>
    <col min="16" max="16" width="15.140625" customWidth="1"/>
    <col min="17" max="17" width="30.140625" hidden="1" customWidth="1"/>
    <col min="18" max="18" width="24.5703125" hidden="1" customWidth="1"/>
    <col min="19" max="19" width="22.140625" hidden="1" customWidth="1"/>
    <col min="20" max="20" width="36.140625" hidden="1" customWidth="1"/>
    <col min="21" max="21" width="62.140625" hidden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19</v>
      </c>
      <c r="E1" t="s">
        <v>24</v>
      </c>
      <c r="F1" t="s">
        <v>3</v>
      </c>
      <c r="G1" t="s">
        <v>4</v>
      </c>
      <c r="H1" t="s">
        <v>74</v>
      </c>
      <c r="I1" t="s">
        <v>320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</row>
    <row r="2" spans="1:21" x14ac:dyDescent="0.25">
      <c r="A2" s="1">
        <v>41542.357916666668</v>
      </c>
      <c r="B2" t="s">
        <v>194</v>
      </c>
      <c r="C2" t="s">
        <v>195</v>
      </c>
      <c r="D2">
        <v>8</v>
      </c>
      <c r="F2">
        <v>98</v>
      </c>
      <c r="J2">
        <v>0.41</v>
      </c>
      <c r="K2">
        <v>-0.2</v>
      </c>
      <c r="L2">
        <v>125.26</v>
      </c>
      <c r="M2">
        <v>5.74</v>
      </c>
      <c r="N2">
        <v>0.48</v>
      </c>
      <c r="O2">
        <v>-0.24</v>
      </c>
      <c r="P2">
        <v>13.94</v>
      </c>
      <c r="Q2">
        <v>5.92</v>
      </c>
      <c r="R2">
        <v>2.65</v>
      </c>
      <c r="S2">
        <v>58.49</v>
      </c>
      <c r="T2">
        <v>3</v>
      </c>
      <c r="U2">
        <v>4</v>
      </c>
    </row>
    <row r="3" spans="1:21" x14ac:dyDescent="0.25">
      <c r="A3" s="1">
        <v>41542.358715277776</v>
      </c>
      <c r="B3" t="s">
        <v>99</v>
      </c>
      <c r="C3" t="s">
        <v>196</v>
      </c>
      <c r="D3">
        <v>8</v>
      </c>
      <c r="F3">
        <v>99</v>
      </c>
      <c r="J3">
        <v>0.11</v>
      </c>
      <c r="K3">
        <v>-0.19</v>
      </c>
      <c r="L3">
        <v>161.72</v>
      </c>
      <c r="M3">
        <v>5.45</v>
      </c>
      <c r="N3">
        <v>0.04</v>
      </c>
      <c r="O3">
        <v>-0.12</v>
      </c>
      <c r="P3">
        <v>8.2100000000000009</v>
      </c>
      <c r="Q3">
        <v>5.36</v>
      </c>
      <c r="R3">
        <v>3.32</v>
      </c>
      <c r="S3">
        <v>58.46</v>
      </c>
      <c r="T3">
        <v>3</v>
      </c>
      <c r="U3">
        <v>4</v>
      </c>
    </row>
    <row r="4" spans="1:21" x14ac:dyDescent="0.25">
      <c r="A4" s="1">
        <v>41542.359594907408</v>
      </c>
      <c r="B4" t="s">
        <v>197</v>
      </c>
      <c r="C4" t="s">
        <v>198</v>
      </c>
      <c r="D4">
        <v>8</v>
      </c>
      <c r="F4">
        <v>100</v>
      </c>
      <c r="J4">
        <v>0.32</v>
      </c>
      <c r="K4">
        <v>-0.1</v>
      </c>
      <c r="L4">
        <v>0</v>
      </c>
      <c r="M4">
        <v>6.52</v>
      </c>
      <c r="N4">
        <v>0.04</v>
      </c>
      <c r="O4">
        <v>-0.16</v>
      </c>
      <c r="P4">
        <v>33.51</v>
      </c>
      <c r="Q4">
        <v>6.4</v>
      </c>
      <c r="R4">
        <v>1.88</v>
      </c>
      <c r="S4">
        <v>60</v>
      </c>
      <c r="T4">
        <v>3</v>
      </c>
      <c r="U4">
        <v>4</v>
      </c>
    </row>
    <row r="5" spans="1:21" x14ac:dyDescent="0.25">
      <c r="A5" s="1">
        <v>41542.362627314818</v>
      </c>
      <c r="B5" t="s">
        <v>199</v>
      </c>
      <c r="C5" t="s">
        <v>200</v>
      </c>
      <c r="D5">
        <v>8</v>
      </c>
      <c r="F5">
        <v>101</v>
      </c>
      <c r="J5">
        <v>1.29</v>
      </c>
      <c r="K5">
        <v>-0.3</v>
      </c>
      <c r="L5">
        <v>1.59</v>
      </c>
      <c r="M5">
        <v>5.4</v>
      </c>
      <c r="N5">
        <v>1.2</v>
      </c>
      <c r="O5">
        <v>-0.33</v>
      </c>
      <c r="P5">
        <v>170.94</v>
      </c>
      <c r="Q5">
        <v>6.07</v>
      </c>
      <c r="R5">
        <v>2.39</v>
      </c>
      <c r="S5">
        <v>58.17</v>
      </c>
      <c r="T5">
        <v>3</v>
      </c>
      <c r="U5">
        <v>4</v>
      </c>
    </row>
    <row r="6" spans="1:21" x14ac:dyDescent="0.25">
      <c r="A6" s="1">
        <v>41542.361331018517</v>
      </c>
      <c r="B6" t="s">
        <v>201</v>
      </c>
      <c r="C6" t="s">
        <v>202</v>
      </c>
      <c r="D6">
        <v>8</v>
      </c>
      <c r="F6">
        <v>102</v>
      </c>
      <c r="J6">
        <v>0.45</v>
      </c>
      <c r="K6">
        <v>-0.08</v>
      </c>
      <c r="L6">
        <v>0</v>
      </c>
      <c r="M6">
        <v>5.9</v>
      </c>
      <c r="N6">
        <v>0.48</v>
      </c>
      <c r="O6">
        <v>-0.12</v>
      </c>
      <c r="P6">
        <v>0</v>
      </c>
      <c r="Q6">
        <v>5.86</v>
      </c>
      <c r="R6">
        <v>0.94</v>
      </c>
      <c r="S6">
        <v>58.76</v>
      </c>
      <c r="T6">
        <v>3</v>
      </c>
      <c r="U6">
        <v>4</v>
      </c>
    </row>
    <row r="7" spans="1:21" x14ac:dyDescent="0.25">
      <c r="A7" s="1">
        <v>41542.360486111109</v>
      </c>
      <c r="B7" t="s">
        <v>203</v>
      </c>
      <c r="C7" t="s">
        <v>204</v>
      </c>
      <c r="D7">
        <v>8</v>
      </c>
      <c r="F7">
        <v>103</v>
      </c>
      <c r="J7">
        <v>0.46</v>
      </c>
      <c r="K7">
        <v>-0.73</v>
      </c>
      <c r="L7">
        <v>5.78</v>
      </c>
      <c r="M7">
        <v>5.39</v>
      </c>
      <c r="N7">
        <v>0.67</v>
      </c>
      <c r="O7">
        <v>-0.59</v>
      </c>
      <c r="P7">
        <v>3.09</v>
      </c>
      <c r="Q7">
        <v>5.96</v>
      </c>
      <c r="R7">
        <v>1.48</v>
      </c>
      <c r="S7">
        <v>54.57</v>
      </c>
      <c r="T7">
        <v>3</v>
      </c>
      <c r="U7">
        <v>4</v>
      </c>
    </row>
    <row r="8" spans="1:21" x14ac:dyDescent="0.25">
      <c r="A8" s="1">
        <v>41542.369004629632</v>
      </c>
      <c r="B8" t="s">
        <v>205</v>
      </c>
      <c r="C8" t="s">
        <v>206</v>
      </c>
      <c r="D8">
        <v>8</v>
      </c>
      <c r="E8" t="s">
        <v>31</v>
      </c>
      <c r="F8">
        <v>104</v>
      </c>
      <c r="I8" t="s">
        <v>329</v>
      </c>
      <c r="J8">
        <v>3.56</v>
      </c>
      <c r="K8">
        <v>-5.67</v>
      </c>
      <c r="L8">
        <v>18.02</v>
      </c>
      <c r="M8">
        <v>6.34</v>
      </c>
      <c r="N8">
        <v>1.36</v>
      </c>
      <c r="O8">
        <v>-0.87</v>
      </c>
      <c r="P8">
        <v>170.07</v>
      </c>
      <c r="Q8">
        <v>6.38</v>
      </c>
      <c r="R8">
        <v>1.99</v>
      </c>
      <c r="S8">
        <v>56.19</v>
      </c>
      <c r="T8">
        <v>3</v>
      </c>
      <c r="U8">
        <v>4</v>
      </c>
    </row>
    <row r="9" spans="1:21" x14ac:dyDescent="0.25">
      <c r="A9" s="1">
        <v>41542.369895833333</v>
      </c>
      <c r="B9" t="s">
        <v>207</v>
      </c>
      <c r="C9" t="s">
        <v>208</v>
      </c>
      <c r="D9">
        <v>8</v>
      </c>
      <c r="F9">
        <v>105</v>
      </c>
      <c r="J9">
        <v>-0.02</v>
      </c>
      <c r="K9">
        <v>-0.06</v>
      </c>
      <c r="L9">
        <v>0</v>
      </c>
      <c r="M9">
        <v>7.39</v>
      </c>
      <c r="N9">
        <v>0.4</v>
      </c>
      <c r="O9">
        <v>-0.23</v>
      </c>
      <c r="P9">
        <v>95.58</v>
      </c>
      <c r="Q9">
        <v>7.31</v>
      </c>
      <c r="R9">
        <v>2.73</v>
      </c>
      <c r="S9">
        <v>65.86</v>
      </c>
      <c r="T9">
        <v>3</v>
      </c>
      <c r="U9">
        <v>4</v>
      </c>
    </row>
    <row r="10" spans="1:21" x14ac:dyDescent="0.25">
      <c r="A10" s="1">
        <v>41542.370567129627</v>
      </c>
      <c r="B10" t="s">
        <v>209</v>
      </c>
      <c r="C10" t="s">
        <v>210</v>
      </c>
      <c r="D10">
        <v>8</v>
      </c>
      <c r="F10">
        <v>106</v>
      </c>
      <c r="J10">
        <v>1.1000000000000001</v>
      </c>
      <c r="K10">
        <v>-0.45</v>
      </c>
      <c r="L10">
        <v>105.46</v>
      </c>
      <c r="M10">
        <v>5.84</v>
      </c>
      <c r="N10">
        <v>1.27</v>
      </c>
      <c r="O10">
        <v>-0.5</v>
      </c>
      <c r="P10">
        <v>64.28</v>
      </c>
      <c r="Q10">
        <v>6.18</v>
      </c>
      <c r="R10">
        <v>2.1</v>
      </c>
      <c r="S10">
        <v>52.19</v>
      </c>
      <c r="T10">
        <v>3</v>
      </c>
      <c r="U10">
        <v>4</v>
      </c>
    </row>
    <row r="11" spans="1:21" x14ac:dyDescent="0.25">
      <c r="A11" s="1">
        <v>41542.371238425927</v>
      </c>
      <c r="B11" t="s">
        <v>211</v>
      </c>
      <c r="C11" t="s">
        <v>212</v>
      </c>
      <c r="D11">
        <v>8</v>
      </c>
      <c r="F11">
        <v>107</v>
      </c>
      <c r="J11">
        <v>0.75</v>
      </c>
      <c r="K11">
        <v>-0.16</v>
      </c>
      <c r="L11">
        <v>120.94</v>
      </c>
      <c r="M11">
        <v>6.33</v>
      </c>
      <c r="N11">
        <v>0.69</v>
      </c>
      <c r="O11">
        <v>-0.28000000000000003</v>
      </c>
      <c r="P11">
        <v>50.95</v>
      </c>
      <c r="Q11">
        <v>6.36</v>
      </c>
      <c r="R11">
        <v>2.1</v>
      </c>
      <c r="S11">
        <v>56.73</v>
      </c>
      <c r="T11">
        <v>3</v>
      </c>
      <c r="U11">
        <v>4</v>
      </c>
    </row>
    <row r="12" spans="1:21" x14ac:dyDescent="0.25">
      <c r="A12" s="1">
        <v>41542.372071759259</v>
      </c>
      <c r="B12" t="s">
        <v>48</v>
      </c>
      <c r="C12" t="s">
        <v>213</v>
      </c>
      <c r="D12">
        <v>8</v>
      </c>
      <c r="E12" t="s">
        <v>31</v>
      </c>
      <c r="F12">
        <v>108</v>
      </c>
      <c r="I12" t="s">
        <v>329</v>
      </c>
      <c r="J12">
        <v>3</v>
      </c>
      <c r="K12">
        <v>-0.62</v>
      </c>
      <c r="L12">
        <v>59.66</v>
      </c>
      <c r="M12">
        <v>6.37</v>
      </c>
      <c r="N12">
        <v>1.59</v>
      </c>
      <c r="O12">
        <v>-0.41</v>
      </c>
      <c r="P12">
        <v>124.71</v>
      </c>
      <c r="Q12">
        <v>6.42</v>
      </c>
      <c r="R12">
        <v>1.48</v>
      </c>
      <c r="S12">
        <v>62.08</v>
      </c>
      <c r="T12">
        <v>3</v>
      </c>
      <c r="U12">
        <v>4</v>
      </c>
    </row>
    <row r="13" spans="1:21" x14ac:dyDescent="0.25">
      <c r="A13" s="1">
        <v>41542.37300925926</v>
      </c>
      <c r="B13" t="s">
        <v>214</v>
      </c>
      <c r="C13" t="s">
        <v>215</v>
      </c>
      <c r="D13">
        <v>8</v>
      </c>
      <c r="F13">
        <v>109</v>
      </c>
      <c r="J13">
        <v>1.74</v>
      </c>
      <c r="K13">
        <v>-0.54</v>
      </c>
      <c r="L13">
        <v>6.08</v>
      </c>
      <c r="M13">
        <v>6.5</v>
      </c>
      <c r="N13">
        <v>2.54</v>
      </c>
      <c r="O13">
        <v>-1.31</v>
      </c>
      <c r="P13">
        <v>12.81</v>
      </c>
      <c r="Q13">
        <v>6.57</v>
      </c>
      <c r="R13">
        <v>1.48</v>
      </c>
      <c r="S13">
        <v>61.68</v>
      </c>
      <c r="T13">
        <v>3</v>
      </c>
      <c r="U13">
        <v>4</v>
      </c>
    </row>
    <row r="14" spans="1:21" x14ac:dyDescent="0.25">
      <c r="A14" s="1">
        <v>41542.384409722225</v>
      </c>
      <c r="B14" t="s">
        <v>216</v>
      </c>
      <c r="C14" t="s">
        <v>217</v>
      </c>
      <c r="D14">
        <v>8</v>
      </c>
      <c r="F14">
        <v>110</v>
      </c>
      <c r="J14">
        <v>0.81</v>
      </c>
      <c r="K14">
        <v>-0.34</v>
      </c>
      <c r="L14">
        <v>73.239999999999995</v>
      </c>
      <c r="M14">
        <v>6.41</v>
      </c>
      <c r="N14">
        <v>1.1000000000000001</v>
      </c>
      <c r="O14">
        <v>-0.41</v>
      </c>
      <c r="P14">
        <v>125.44</v>
      </c>
      <c r="Q14">
        <v>6.4</v>
      </c>
      <c r="R14">
        <v>2.97</v>
      </c>
      <c r="S14">
        <v>63.7</v>
      </c>
      <c r="T14">
        <v>3</v>
      </c>
      <c r="U14">
        <v>4</v>
      </c>
    </row>
    <row r="15" spans="1:21" x14ac:dyDescent="0.25">
      <c r="A15" s="1">
        <v>41542.385081018518</v>
      </c>
      <c r="B15" t="s">
        <v>218</v>
      </c>
      <c r="C15" t="s">
        <v>219</v>
      </c>
      <c r="D15">
        <v>8</v>
      </c>
      <c r="F15">
        <v>111</v>
      </c>
      <c r="J15">
        <v>1.23</v>
      </c>
      <c r="K15">
        <v>-0.83</v>
      </c>
      <c r="L15">
        <v>7.43</v>
      </c>
      <c r="M15">
        <v>6.72</v>
      </c>
      <c r="N15">
        <v>1.18</v>
      </c>
      <c r="O15">
        <v>-0.72</v>
      </c>
      <c r="P15">
        <v>8.23</v>
      </c>
      <c r="Q15">
        <v>6.63</v>
      </c>
      <c r="R15">
        <v>3.38</v>
      </c>
      <c r="S15">
        <v>58.46</v>
      </c>
      <c r="T15">
        <v>3</v>
      </c>
      <c r="U15">
        <v>4</v>
      </c>
    </row>
    <row r="16" spans="1:21" x14ac:dyDescent="0.25">
      <c r="A16" s="1">
        <v>41542.385775462964</v>
      </c>
      <c r="B16" t="s">
        <v>220</v>
      </c>
      <c r="C16" t="s">
        <v>221</v>
      </c>
      <c r="D16">
        <v>8</v>
      </c>
      <c r="F16">
        <v>112</v>
      </c>
      <c r="J16">
        <v>0.65</v>
      </c>
      <c r="K16">
        <v>-0.06</v>
      </c>
      <c r="L16">
        <v>0</v>
      </c>
      <c r="M16">
        <v>6.16</v>
      </c>
      <c r="N16">
        <v>0.81</v>
      </c>
      <c r="O16">
        <v>-0.36</v>
      </c>
      <c r="P16">
        <v>171.97</v>
      </c>
      <c r="Q16">
        <v>6.12</v>
      </c>
      <c r="R16">
        <v>2.1</v>
      </c>
      <c r="S16">
        <v>58.47</v>
      </c>
      <c r="T16">
        <v>3</v>
      </c>
      <c r="U16">
        <v>4</v>
      </c>
    </row>
    <row r="17" spans="1:21" x14ac:dyDescent="0.25">
      <c r="A17" s="1">
        <v>41542.429826388892</v>
      </c>
      <c r="B17" t="s">
        <v>222</v>
      </c>
      <c r="C17" t="s">
        <v>223</v>
      </c>
      <c r="D17">
        <v>4</v>
      </c>
      <c r="F17">
        <v>113</v>
      </c>
      <c r="J17">
        <v>0.77</v>
      </c>
      <c r="K17">
        <v>-0.3</v>
      </c>
      <c r="L17">
        <v>45.16</v>
      </c>
      <c r="M17">
        <v>3.92</v>
      </c>
      <c r="N17">
        <v>0.77</v>
      </c>
      <c r="O17">
        <v>-0.4</v>
      </c>
      <c r="P17">
        <v>133.08000000000001</v>
      </c>
      <c r="Q17">
        <v>4.16</v>
      </c>
      <c r="R17">
        <v>1.48</v>
      </c>
      <c r="S17">
        <v>54.07</v>
      </c>
      <c r="T17">
        <v>3</v>
      </c>
      <c r="U17">
        <v>4</v>
      </c>
    </row>
    <row r="18" spans="1:21" x14ac:dyDescent="0.25">
      <c r="A18" s="1">
        <v>41542.433263888888</v>
      </c>
      <c r="B18" t="s">
        <v>224</v>
      </c>
      <c r="C18" t="s">
        <v>225</v>
      </c>
      <c r="D18">
        <v>4</v>
      </c>
      <c r="E18" t="s">
        <v>31</v>
      </c>
      <c r="F18">
        <v>114</v>
      </c>
      <c r="H18" t="s">
        <v>324</v>
      </c>
      <c r="I18" t="s">
        <v>274</v>
      </c>
      <c r="J18">
        <v>0.87</v>
      </c>
      <c r="K18">
        <v>-1.03</v>
      </c>
      <c r="L18">
        <v>20.86</v>
      </c>
      <c r="M18">
        <v>4.5199999999999996</v>
      </c>
      <c r="N18">
        <v>2.2799999999999998</v>
      </c>
      <c r="O18">
        <v>-1.72</v>
      </c>
      <c r="P18">
        <v>150.91999999999999</v>
      </c>
      <c r="Q18">
        <v>4.66</v>
      </c>
      <c r="R18">
        <v>1.48</v>
      </c>
      <c r="S18">
        <v>56.56</v>
      </c>
      <c r="T18">
        <v>3</v>
      </c>
      <c r="U18">
        <v>4</v>
      </c>
    </row>
    <row r="19" spans="1:21" x14ac:dyDescent="0.25">
      <c r="A19" s="1">
        <v>41542.435972222222</v>
      </c>
      <c r="B19" t="s">
        <v>226</v>
      </c>
      <c r="C19" t="s">
        <v>227</v>
      </c>
      <c r="D19">
        <v>4</v>
      </c>
      <c r="F19">
        <v>115</v>
      </c>
      <c r="J19">
        <v>1.26</v>
      </c>
      <c r="K19">
        <v>-0.43</v>
      </c>
      <c r="L19">
        <v>37.57</v>
      </c>
      <c r="M19">
        <v>5.8</v>
      </c>
      <c r="N19">
        <v>1.43</v>
      </c>
      <c r="O19">
        <v>-0.26</v>
      </c>
      <c r="P19">
        <v>127.84</v>
      </c>
      <c r="Q19">
        <v>6.05</v>
      </c>
      <c r="R19">
        <v>1.48</v>
      </c>
      <c r="S19">
        <v>54.74</v>
      </c>
      <c r="T19">
        <v>3</v>
      </c>
      <c r="U19">
        <v>4</v>
      </c>
    </row>
    <row r="20" spans="1:21" x14ac:dyDescent="0.25">
      <c r="A20" s="1"/>
      <c r="B20" t="s">
        <v>338</v>
      </c>
      <c r="C20" t="s">
        <v>83</v>
      </c>
      <c r="D20">
        <v>4</v>
      </c>
      <c r="E20" t="s">
        <v>31</v>
      </c>
      <c r="F20">
        <v>116</v>
      </c>
      <c r="H20" t="s">
        <v>339</v>
      </c>
      <c r="I20" t="s">
        <v>274</v>
      </c>
      <c r="J20" t="s">
        <v>250</v>
      </c>
    </row>
    <row r="21" spans="1:21" x14ac:dyDescent="0.25">
      <c r="A21" s="1">
        <v>41542.438888888886</v>
      </c>
      <c r="B21" t="s">
        <v>230</v>
      </c>
      <c r="C21" t="s">
        <v>231</v>
      </c>
      <c r="D21">
        <v>4</v>
      </c>
      <c r="F21">
        <v>117</v>
      </c>
      <c r="J21">
        <v>0.42</v>
      </c>
      <c r="K21">
        <v>-0.84</v>
      </c>
      <c r="L21">
        <v>15.48</v>
      </c>
      <c r="M21">
        <v>3.57</v>
      </c>
      <c r="N21">
        <v>0.23</v>
      </c>
      <c r="O21">
        <v>-0.16</v>
      </c>
      <c r="P21">
        <v>142.85</v>
      </c>
      <c r="Q21">
        <v>3.96</v>
      </c>
      <c r="R21">
        <v>3.32</v>
      </c>
      <c r="S21">
        <v>51.22</v>
      </c>
      <c r="T21">
        <v>3</v>
      </c>
      <c r="U21">
        <v>4</v>
      </c>
    </row>
    <row r="22" spans="1:21" x14ac:dyDescent="0.25">
      <c r="A22" s="1">
        <v>41542.441331018519</v>
      </c>
      <c r="B22" t="s">
        <v>228</v>
      </c>
      <c r="C22" t="s">
        <v>229</v>
      </c>
      <c r="D22">
        <v>4</v>
      </c>
      <c r="F22">
        <v>118</v>
      </c>
      <c r="J22">
        <v>0.37</v>
      </c>
      <c r="K22">
        <v>-0.3</v>
      </c>
      <c r="L22">
        <v>65.599999999999994</v>
      </c>
      <c r="M22">
        <v>3.72</v>
      </c>
      <c r="N22">
        <v>0.67</v>
      </c>
      <c r="O22">
        <v>-0.68</v>
      </c>
      <c r="P22">
        <v>109.74</v>
      </c>
      <c r="Q22">
        <v>3.75</v>
      </c>
      <c r="R22">
        <v>1.33</v>
      </c>
      <c r="S22">
        <v>56.96</v>
      </c>
      <c r="T22">
        <v>3</v>
      </c>
      <c r="U22">
        <v>4</v>
      </c>
    </row>
    <row r="23" spans="1:21" x14ac:dyDescent="0.25">
      <c r="A23" s="1">
        <v>41542.44258101852</v>
      </c>
      <c r="B23" t="s">
        <v>232</v>
      </c>
      <c r="C23" t="s">
        <v>233</v>
      </c>
      <c r="D23">
        <v>4</v>
      </c>
      <c r="E23" t="s">
        <v>31</v>
      </c>
      <c r="F23">
        <v>119</v>
      </c>
      <c r="H23" t="s">
        <v>324</v>
      </c>
      <c r="I23" t="s">
        <v>274</v>
      </c>
      <c r="J23">
        <v>0.57999999999999996</v>
      </c>
      <c r="K23">
        <v>-2.71</v>
      </c>
      <c r="L23">
        <v>2.17</v>
      </c>
      <c r="M23">
        <v>6.14</v>
      </c>
      <c r="N23">
        <v>-0.31</v>
      </c>
      <c r="O23">
        <v>-2.14</v>
      </c>
      <c r="P23">
        <v>2.19</v>
      </c>
      <c r="Q23">
        <v>6.05</v>
      </c>
      <c r="R23">
        <v>2.97</v>
      </c>
      <c r="S23">
        <v>56.33</v>
      </c>
      <c r="T23">
        <v>3</v>
      </c>
      <c r="U23">
        <v>4</v>
      </c>
    </row>
    <row r="24" spans="1:21" x14ac:dyDescent="0.25">
      <c r="A24" s="1">
        <v>41542.446180555555</v>
      </c>
      <c r="B24" t="s">
        <v>234</v>
      </c>
      <c r="C24" t="s">
        <v>235</v>
      </c>
      <c r="D24">
        <v>4</v>
      </c>
      <c r="E24" t="s">
        <v>31</v>
      </c>
      <c r="F24">
        <v>120</v>
      </c>
      <c r="H24" t="s">
        <v>324</v>
      </c>
      <c r="I24" t="s">
        <v>274</v>
      </c>
      <c r="J24">
        <v>3.25</v>
      </c>
      <c r="K24">
        <v>-4.3499999999999996</v>
      </c>
      <c r="L24">
        <v>20.28</v>
      </c>
      <c r="M24">
        <v>5.1100000000000003</v>
      </c>
      <c r="N24">
        <v>2.76</v>
      </c>
      <c r="O24">
        <v>-2.17</v>
      </c>
      <c r="P24">
        <v>1.19</v>
      </c>
      <c r="Q24">
        <v>5.17</v>
      </c>
      <c r="R24">
        <v>1.33</v>
      </c>
      <c r="S24">
        <v>57.43</v>
      </c>
      <c r="T24">
        <v>3</v>
      </c>
      <c r="U24">
        <v>4</v>
      </c>
    </row>
    <row r="25" spans="1:21" x14ac:dyDescent="0.25">
      <c r="A25" s="1">
        <v>41542.449999999997</v>
      </c>
      <c r="B25" t="s">
        <v>236</v>
      </c>
      <c r="C25" t="s">
        <v>237</v>
      </c>
      <c r="D25">
        <v>4</v>
      </c>
      <c r="F25">
        <v>121</v>
      </c>
      <c r="J25">
        <v>1.33</v>
      </c>
      <c r="K25">
        <v>-0.38</v>
      </c>
      <c r="L25">
        <v>18.34</v>
      </c>
      <c r="M25">
        <v>4.17</v>
      </c>
      <c r="N25">
        <v>1.99</v>
      </c>
      <c r="O25">
        <v>-0.68</v>
      </c>
      <c r="P25">
        <v>154.53</v>
      </c>
      <c r="Q25">
        <v>4.2699999999999996</v>
      </c>
      <c r="R25">
        <v>6.57</v>
      </c>
      <c r="S25">
        <v>52.53</v>
      </c>
      <c r="T25">
        <v>3</v>
      </c>
      <c r="U25">
        <v>4</v>
      </c>
    </row>
    <row r="26" spans="1:21" x14ac:dyDescent="0.25">
      <c r="A26" s="1">
        <v>41542.451874999999</v>
      </c>
      <c r="B26" t="s">
        <v>238</v>
      </c>
      <c r="C26" t="s">
        <v>239</v>
      </c>
      <c r="D26">
        <v>4</v>
      </c>
      <c r="E26" t="s">
        <v>31</v>
      </c>
      <c r="F26">
        <v>122</v>
      </c>
      <c r="H26" t="s">
        <v>328</v>
      </c>
      <c r="I26" t="s">
        <v>274</v>
      </c>
      <c r="J26">
        <v>1.64</v>
      </c>
      <c r="K26">
        <v>-0.78</v>
      </c>
      <c r="L26">
        <v>20.18</v>
      </c>
      <c r="M26">
        <v>4</v>
      </c>
      <c r="N26">
        <v>1.46</v>
      </c>
      <c r="O26">
        <v>-0.95</v>
      </c>
      <c r="P26">
        <v>155.53</v>
      </c>
      <c r="Q26">
        <v>4.0999999999999996</v>
      </c>
      <c r="R26">
        <v>1.48</v>
      </c>
      <c r="S26">
        <v>51.82</v>
      </c>
      <c r="T26">
        <v>3</v>
      </c>
      <c r="U26">
        <v>4</v>
      </c>
    </row>
    <row r="27" spans="1:21" x14ac:dyDescent="0.25">
      <c r="A27" s="1">
        <v>41542.453969907408</v>
      </c>
      <c r="B27" t="s">
        <v>240</v>
      </c>
      <c r="C27" t="s">
        <v>241</v>
      </c>
      <c r="D27">
        <v>4</v>
      </c>
      <c r="F27">
        <v>123</v>
      </c>
      <c r="J27">
        <v>1.96</v>
      </c>
      <c r="K27">
        <v>-0.8</v>
      </c>
      <c r="L27">
        <v>90.3</v>
      </c>
      <c r="M27">
        <v>5.03</v>
      </c>
      <c r="N27">
        <v>1.69</v>
      </c>
      <c r="O27">
        <v>-0.8</v>
      </c>
      <c r="P27">
        <v>100.75</v>
      </c>
      <c r="Q27">
        <v>5.3</v>
      </c>
      <c r="R27">
        <v>3.38</v>
      </c>
      <c r="S27">
        <v>53.31</v>
      </c>
      <c r="T27">
        <v>3</v>
      </c>
      <c r="U27">
        <v>4</v>
      </c>
    </row>
    <row r="28" spans="1:21" x14ac:dyDescent="0.25">
      <c r="A28" s="1">
        <v>41542.458634259259</v>
      </c>
      <c r="B28" t="s">
        <v>242</v>
      </c>
      <c r="C28" t="s">
        <v>243</v>
      </c>
      <c r="D28">
        <v>4</v>
      </c>
      <c r="F28">
        <v>124</v>
      </c>
      <c r="J28">
        <v>0.66</v>
      </c>
      <c r="K28">
        <v>-0.21</v>
      </c>
      <c r="L28">
        <v>80.8</v>
      </c>
      <c r="M28">
        <v>4.42</v>
      </c>
      <c r="N28">
        <v>1</v>
      </c>
      <c r="O28">
        <v>-0.67</v>
      </c>
      <c r="P28">
        <v>87.88</v>
      </c>
      <c r="Q28">
        <v>4.4000000000000004</v>
      </c>
      <c r="R28">
        <v>1.48</v>
      </c>
      <c r="S28">
        <v>53.08</v>
      </c>
      <c r="T28">
        <v>3</v>
      </c>
      <c r="U28">
        <v>4</v>
      </c>
    </row>
    <row r="29" spans="1:21" x14ac:dyDescent="0.25">
      <c r="A29" s="1">
        <v>41542.461655092593</v>
      </c>
      <c r="B29" t="s">
        <v>230</v>
      </c>
      <c r="C29" t="s">
        <v>185</v>
      </c>
      <c r="D29">
        <v>4</v>
      </c>
      <c r="E29" t="s">
        <v>31</v>
      </c>
      <c r="F29">
        <v>125</v>
      </c>
      <c r="H29" t="s">
        <v>324</v>
      </c>
      <c r="I29" t="s">
        <v>274</v>
      </c>
      <c r="J29">
        <v>1.69</v>
      </c>
      <c r="K29">
        <v>-3.38</v>
      </c>
      <c r="L29">
        <v>8.57</v>
      </c>
      <c r="M29">
        <v>5.07</v>
      </c>
      <c r="N29">
        <v>1.62</v>
      </c>
      <c r="O29">
        <v>-3.38</v>
      </c>
      <c r="P29">
        <v>175.81</v>
      </c>
      <c r="Q29">
        <v>5.26</v>
      </c>
      <c r="R29">
        <v>1.48</v>
      </c>
      <c r="S29">
        <v>51.27</v>
      </c>
      <c r="T29">
        <v>3</v>
      </c>
      <c r="U29">
        <v>4</v>
      </c>
    </row>
    <row r="30" spans="1:21" x14ac:dyDescent="0.25">
      <c r="A30" s="1">
        <v>41542.463842592595</v>
      </c>
      <c r="B30" t="s">
        <v>244</v>
      </c>
      <c r="C30" t="s">
        <v>245</v>
      </c>
      <c r="D30">
        <v>4</v>
      </c>
      <c r="F30">
        <v>126</v>
      </c>
      <c r="J30">
        <v>1.79</v>
      </c>
      <c r="K30">
        <v>-0.63</v>
      </c>
      <c r="L30">
        <v>40.68</v>
      </c>
      <c r="M30">
        <v>5.88</v>
      </c>
      <c r="N30">
        <v>2.0699999999999998</v>
      </c>
      <c r="O30">
        <v>-0.91</v>
      </c>
      <c r="P30">
        <v>138</v>
      </c>
      <c r="Q30">
        <v>5.88</v>
      </c>
      <c r="R30">
        <v>1.88</v>
      </c>
      <c r="S30">
        <v>50.8</v>
      </c>
      <c r="T30">
        <v>3</v>
      </c>
      <c r="U30">
        <v>4</v>
      </c>
    </row>
    <row r="31" spans="1:21" x14ac:dyDescent="0.25">
      <c r="A31" s="1">
        <v>41542.465370370373</v>
      </c>
      <c r="B31" t="s">
        <v>246</v>
      </c>
      <c r="C31" t="s">
        <v>247</v>
      </c>
      <c r="D31">
        <v>4</v>
      </c>
      <c r="F31">
        <v>127</v>
      </c>
      <c r="J31">
        <v>0.92</v>
      </c>
      <c r="K31">
        <v>-0.16</v>
      </c>
      <c r="L31">
        <v>122.21</v>
      </c>
      <c r="M31">
        <v>4.04</v>
      </c>
      <c r="N31">
        <v>0.8</v>
      </c>
      <c r="O31">
        <v>-0.17</v>
      </c>
      <c r="P31">
        <v>81.099999999999994</v>
      </c>
      <c r="Q31">
        <v>4.1399999999999997</v>
      </c>
      <c r="R31">
        <v>0.66</v>
      </c>
      <c r="S31">
        <v>52.9</v>
      </c>
      <c r="T31">
        <v>3</v>
      </c>
      <c r="U31">
        <v>4</v>
      </c>
    </row>
    <row r="32" spans="1:21" x14ac:dyDescent="0.25">
      <c r="A32" s="1">
        <v>41542.467233796298</v>
      </c>
      <c r="B32" t="s">
        <v>248</v>
      </c>
      <c r="C32" t="s">
        <v>245</v>
      </c>
      <c r="D32">
        <v>4</v>
      </c>
      <c r="F32">
        <v>128</v>
      </c>
      <c r="J32">
        <v>1.1599999999999999</v>
      </c>
      <c r="K32">
        <v>-0.34</v>
      </c>
      <c r="L32">
        <v>145.30000000000001</v>
      </c>
      <c r="M32">
        <v>5.18</v>
      </c>
      <c r="N32">
        <v>0.93</v>
      </c>
      <c r="O32">
        <v>-0.2</v>
      </c>
      <c r="P32">
        <v>13.74</v>
      </c>
      <c r="Q32">
        <v>5.0999999999999996</v>
      </c>
      <c r="R32">
        <v>4.2</v>
      </c>
      <c r="S32">
        <v>54.31</v>
      </c>
      <c r="T32">
        <v>3</v>
      </c>
      <c r="U32">
        <v>4</v>
      </c>
    </row>
    <row r="33" spans="1:21" x14ac:dyDescent="0.25">
      <c r="A33" s="1"/>
      <c r="B33" t="s">
        <v>249</v>
      </c>
      <c r="C33" t="s">
        <v>166</v>
      </c>
      <c r="D33">
        <v>4</v>
      </c>
      <c r="E33" t="s">
        <v>31</v>
      </c>
      <c r="F33">
        <v>129</v>
      </c>
      <c r="H33" t="s">
        <v>333</v>
      </c>
      <c r="I33" t="s">
        <v>274</v>
      </c>
      <c r="J33" t="s">
        <v>250</v>
      </c>
    </row>
    <row r="34" spans="1:21" x14ac:dyDescent="0.25">
      <c r="A34" s="1">
        <v>41542.471354166664</v>
      </c>
      <c r="B34" t="s">
        <v>251</v>
      </c>
      <c r="C34" t="s">
        <v>252</v>
      </c>
      <c r="D34">
        <v>4</v>
      </c>
      <c r="E34" t="s">
        <v>31</v>
      </c>
      <c r="F34">
        <v>130</v>
      </c>
      <c r="H34" t="s">
        <v>324</v>
      </c>
      <c r="I34" t="s">
        <v>274</v>
      </c>
      <c r="J34">
        <v>1.72</v>
      </c>
      <c r="K34">
        <v>-1.1200000000000001</v>
      </c>
      <c r="L34">
        <v>176.16</v>
      </c>
      <c r="M34">
        <v>4.25</v>
      </c>
      <c r="N34">
        <v>1.67</v>
      </c>
      <c r="O34">
        <v>-1.06</v>
      </c>
      <c r="P34">
        <v>179.24</v>
      </c>
      <c r="Q34">
        <v>4.6100000000000003</v>
      </c>
      <c r="R34">
        <v>1.88</v>
      </c>
      <c r="S34">
        <v>54.74</v>
      </c>
      <c r="T34">
        <v>3</v>
      </c>
      <c r="U34">
        <v>4</v>
      </c>
    </row>
    <row r="35" spans="1:21" x14ac:dyDescent="0.25">
      <c r="A35" s="1">
        <v>41542.484722222223</v>
      </c>
      <c r="B35" t="s">
        <v>253</v>
      </c>
      <c r="C35" t="s">
        <v>254</v>
      </c>
      <c r="D35">
        <v>4</v>
      </c>
      <c r="F35">
        <v>131</v>
      </c>
      <c r="J35">
        <v>1.0900000000000001</v>
      </c>
      <c r="K35">
        <v>-0.66</v>
      </c>
      <c r="L35">
        <v>176.54</v>
      </c>
      <c r="M35">
        <v>3.67</v>
      </c>
      <c r="N35">
        <v>1.57</v>
      </c>
      <c r="O35">
        <v>-0.53</v>
      </c>
      <c r="P35">
        <v>0.49</v>
      </c>
      <c r="Q35">
        <v>3.94</v>
      </c>
      <c r="R35">
        <v>0.94</v>
      </c>
      <c r="S35">
        <v>45.72</v>
      </c>
      <c r="T35">
        <v>3</v>
      </c>
      <c r="U35">
        <v>4</v>
      </c>
    </row>
    <row r="36" spans="1:21" x14ac:dyDescent="0.25">
      <c r="A36" s="1">
        <v>41542.48877314815</v>
      </c>
      <c r="B36" t="s">
        <v>255</v>
      </c>
      <c r="C36" t="s">
        <v>131</v>
      </c>
      <c r="D36">
        <v>4</v>
      </c>
      <c r="F36">
        <v>132</v>
      </c>
      <c r="J36">
        <v>0.94</v>
      </c>
      <c r="K36">
        <v>-0.43</v>
      </c>
      <c r="L36">
        <v>77.650000000000006</v>
      </c>
      <c r="M36">
        <v>6.05</v>
      </c>
      <c r="N36">
        <v>1.26</v>
      </c>
      <c r="O36">
        <v>-0.35</v>
      </c>
      <c r="P36">
        <v>26.23</v>
      </c>
      <c r="Q36">
        <v>6.1</v>
      </c>
      <c r="R36">
        <v>2.1</v>
      </c>
      <c r="S36">
        <v>55.55</v>
      </c>
      <c r="T36">
        <v>3</v>
      </c>
      <c r="U36">
        <v>4</v>
      </c>
    </row>
    <row r="37" spans="1:21" x14ac:dyDescent="0.25">
      <c r="A37" s="1">
        <v>41542.492650462962</v>
      </c>
      <c r="B37" t="s">
        <v>256</v>
      </c>
      <c r="C37" t="s">
        <v>257</v>
      </c>
      <c r="D37">
        <v>3</v>
      </c>
      <c r="F37">
        <v>133</v>
      </c>
      <c r="H37" t="s">
        <v>258</v>
      </c>
      <c r="J37">
        <v>0.94</v>
      </c>
      <c r="K37">
        <v>-0.38</v>
      </c>
      <c r="L37">
        <v>162.38999999999999</v>
      </c>
      <c r="M37">
        <v>3.38</v>
      </c>
      <c r="N37">
        <v>0.67</v>
      </c>
      <c r="O37">
        <v>-0.12</v>
      </c>
      <c r="P37">
        <v>0</v>
      </c>
      <c r="Q37">
        <v>3.45</v>
      </c>
      <c r="R37">
        <v>0.94</v>
      </c>
      <c r="S37">
        <v>47.16</v>
      </c>
      <c r="T37">
        <v>3</v>
      </c>
      <c r="U37">
        <v>4</v>
      </c>
    </row>
    <row r="38" spans="1:21" x14ac:dyDescent="0.25">
      <c r="A38" s="1">
        <v>41542.497824074075</v>
      </c>
      <c r="B38" t="s">
        <v>205</v>
      </c>
      <c r="C38" t="s">
        <v>259</v>
      </c>
      <c r="D38">
        <v>5</v>
      </c>
      <c r="E38" t="s">
        <v>31</v>
      </c>
      <c r="F38">
        <v>134</v>
      </c>
      <c r="H38" t="s">
        <v>324</v>
      </c>
      <c r="I38" t="s">
        <v>274</v>
      </c>
      <c r="J38">
        <v>1.07</v>
      </c>
      <c r="K38">
        <v>-0.32</v>
      </c>
      <c r="L38">
        <v>161.97999999999999</v>
      </c>
      <c r="M38">
        <v>4.03</v>
      </c>
      <c r="N38">
        <v>2.0499999999999998</v>
      </c>
      <c r="O38">
        <v>-0.47</v>
      </c>
      <c r="P38">
        <v>31.56</v>
      </c>
      <c r="Q38">
        <v>4.0599999999999996</v>
      </c>
      <c r="R38">
        <v>2.39</v>
      </c>
      <c r="S38">
        <v>56.82</v>
      </c>
      <c r="T38">
        <v>3</v>
      </c>
      <c r="U38">
        <v>4</v>
      </c>
    </row>
    <row r="39" spans="1:21" x14ac:dyDescent="0.25">
      <c r="A39" s="1">
        <v>41542.498900462961</v>
      </c>
      <c r="B39" t="s">
        <v>260</v>
      </c>
      <c r="C39" t="s">
        <v>261</v>
      </c>
      <c r="D39">
        <v>5</v>
      </c>
      <c r="F39">
        <v>135</v>
      </c>
      <c r="J39">
        <v>0.83</v>
      </c>
      <c r="K39">
        <v>-0.15</v>
      </c>
      <c r="L39">
        <v>79.55</v>
      </c>
      <c r="M39">
        <v>4.25</v>
      </c>
      <c r="N39">
        <v>0.6</v>
      </c>
      <c r="O39">
        <v>-0.16</v>
      </c>
      <c r="P39">
        <v>44.43</v>
      </c>
      <c r="Q39">
        <v>4.53</v>
      </c>
      <c r="R39">
        <v>1.99</v>
      </c>
      <c r="S39">
        <v>54.41</v>
      </c>
      <c r="T39">
        <v>3</v>
      </c>
      <c r="U39">
        <v>4</v>
      </c>
    </row>
    <row r="40" spans="1:21" x14ac:dyDescent="0.25">
      <c r="A40" s="1">
        <v>41542.504479166666</v>
      </c>
      <c r="B40" t="s">
        <v>262</v>
      </c>
      <c r="C40" t="s">
        <v>263</v>
      </c>
      <c r="D40">
        <v>5</v>
      </c>
      <c r="E40" t="s">
        <v>31</v>
      </c>
      <c r="F40">
        <v>136</v>
      </c>
      <c r="H40" t="s">
        <v>324</v>
      </c>
      <c r="I40" t="s">
        <v>274</v>
      </c>
      <c r="J40">
        <v>2.2000000000000002</v>
      </c>
      <c r="K40">
        <v>-2.36</v>
      </c>
      <c r="L40">
        <v>5.36</v>
      </c>
      <c r="M40">
        <v>5.25</v>
      </c>
      <c r="N40">
        <v>2.0099999999999998</v>
      </c>
      <c r="O40">
        <v>-1.65</v>
      </c>
      <c r="P40">
        <v>1.99</v>
      </c>
      <c r="Q40">
        <v>5.07</v>
      </c>
      <c r="R40">
        <v>1.48</v>
      </c>
      <c r="S40">
        <v>52.66</v>
      </c>
      <c r="T40">
        <v>3</v>
      </c>
      <c r="U40">
        <v>4</v>
      </c>
    </row>
    <row r="41" spans="1:21" x14ac:dyDescent="0.25">
      <c r="A41" s="1">
        <v>41542.506122685183</v>
      </c>
      <c r="B41" t="s">
        <v>264</v>
      </c>
      <c r="C41" t="s">
        <v>265</v>
      </c>
      <c r="D41">
        <v>5</v>
      </c>
      <c r="F41">
        <v>137</v>
      </c>
      <c r="J41">
        <v>0.73</v>
      </c>
      <c r="K41">
        <v>-0.9</v>
      </c>
      <c r="L41">
        <v>6.75</v>
      </c>
      <c r="M41">
        <v>5</v>
      </c>
      <c r="N41">
        <v>0.79</v>
      </c>
      <c r="O41">
        <v>-0.73</v>
      </c>
      <c r="P41">
        <v>9.2200000000000006</v>
      </c>
      <c r="Q41">
        <v>4.9400000000000004</v>
      </c>
      <c r="R41">
        <v>2.39</v>
      </c>
      <c r="S41">
        <v>60.48</v>
      </c>
      <c r="T41">
        <v>3</v>
      </c>
      <c r="U41">
        <v>4</v>
      </c>
    </row>
    <row r="42" spans="1:21" x14ac:dyDescent="0.25">
      <c r="A42" s="1">
        <v>41542.514791666668</v>
      </c>
      <c r="B42" t="s">
        <v>222</v>
      </c>
      <c r="C42" t="s">
        <v>266</v>
      </c>
      <c r="D42">
        <v>5</v>
      </c>
      <c r="F42">
        <v>138</v>
      </c>
      <c r="J42">
        <v>0.75</v>
      </c>
      <c r="K42">
        <v>-0.13</v>
      </c>
      <c r="L42">
        <v>70.25</v>
      </c>
      <c r="M42">
        <v>4.59</v>
      </c>
      <c r="N42">
        <v>1.46</v>
      </c>
      <c r="O42">
        <v>-0.22</v>
      </c>
      <c r="P42">
        <v>136.08000000000001</v>
      </c>
      <c r="Q42">
        <v>4.95</v>
      </c>
      <c r="R42">
        <v>1.48</v>
      </c>
      <c r="S42">
        <v>57.22</v>
      </c>
      <c r="T42">
        <v>3</v>
      </c>
      <c r="U42">
        <v>4</v>
      </c>
    </row>
    <row r="43" spans="1:21" x14ac:dyDescent="0.25">
      <c r="A43" s="1">
        <v>41542.513402777775</v>
      </c>
      <c r="B43" t="s">
        <v>267</v>
      </c>
      <c r="C43" t="s">
        <v>268</v>
      </c>
      <c r="D43">
        <v>5</v>
      </c>
      <c r="F43">
        <v>139</v>
      </c>
      <c r="J43">
        <v>-0.03</v>
      </c>
      <c r="K43">
        <v>-0.14000000000000001</v>
      </c>
      <c r="L43">
        <v>18.36</v>
      </c>
      <c r="M43">
        <v>4.13</v>
      </c>
      <c r="N43">
        <v>0.19</v>
      </c>
      <c r="O43">
        <v>-0.41</v>
      </c>
      <c r="P43">
        <v>163.41</v>
      </c>
      <c r="Q43">
        <v>4.18</v>
      </c>
      <c r="R43">
        <v>3.75</v>
      </c>
      <c r="S43">
        <v>60.48</v>
      </c>
      <c r="T43">
        <v>3</v>
      </c>
      <c r="U43">
        <v>4</v>
      </c>
    </row>
    <row r="44" spans="1:21" x14ac:dyDescent="0.25">
      <c r="A44" s="1">
        <v>41542.50885416667</v>
      </c>
      <c r="B44" t="s">
        <v>269</v>
      </c>
      <c r="C44" t="s">
        <v>270</v>
      </c>
      <c r="D44">
        <v>5</v>
      </c>
      <c r="F44">
        <v>140</v>
      </c>
      <c r="J44">
        <v>1.52</v>
      </c>
      <c r="K44">
        <v>-0.37</v>
      </c>
      <c r="L44">
        <v>67.150000000000006</v>
      </c>
      <c r="M44">
        <v>4.46</v>
      </c>
      <c r="N44">
        <v>1.59</v>
      </c>
      <c r="O44">
        <v>-0.22</v>
      </c>
      <c r="P44">
        <v>72.09</v>
      </c>
      <c r="Q44">
        <v>4.6100000000000003</v>
      </c>
      <c r="R44">
        <v>2.65</v>
      </c>
      <c r="S44">
        <v>57.12</v>
      </c>
      <c r="T44">
        <v>3</v>
      </c>
      <c r="U44">
        <v>4</v>
      </c>
    </row>
    <row r="45" spans="1:21" x14ac:dyDescent="0.25">
      <c r="A45" s="1">
        <v>41542.515648148146</v>
      </c>
      <c r="B45" t="s">
        <v>271</v>
      </c>
      <c r="C45" t="s">
        <v>272</v>
      </c>
      <c r="D45">
        <v>5</v>
      </c>
      <c r="F45">
        <v>141</v>
      </c>
      <c r="J45">
        <v>0.15</v>
      </c>
      <c r="K45">
        <v>-0.3</v>
      </c>
      <c r="L45">
        <v>149.76</v>
      </c>
      <c r="M45">
        <v>4.1100000000000003</v>
      </c>
      <c r="N45">
        <v>0.56999999999999995</v>
      </c>
      <c r="O45">
        <v>-0.6</v>
      </c>
      <c r="P45">
        <v>18.690000000000001</v>
      </c>
      <c r="Q45">
        <v>4.22</v>
      </c>
      <c r="R45">
        <v>1.48</v>
      </c>
      <c r="S45">
        <v>57.37</v>
      </c>
      <c r="T45">
        <v>3</v>
      </c>
      <c r="U45">
        <v>4</v>
      </c>
    </row>
    <row r="49" spans="4:5" x14ac:dyDescent="0.25">
      <c r="D49" s="5" t="s">
        <v>104</v>
      </c>
      <c r="E49" s="6">
        <f>COUNT(Tabelle4[ID])</f>
        <v>44</v>
      </c>
    </row>
    <row r="50" spans="4:5" x14ac:dyDescent="0.25">
      <c r="D50" s="7" t="s">
        <v>103</v>
      </c>
      <c r="E50" s="8">
        <f>COUNTIF(Tabelle4[Auffällig],"Ja")</f>
        <v>12</v>
      </c>
    </row>
    <row r="51" spans="4:5" x14ac:dyDescent="0.25">
      <c r="D51" s="7" t="s">
        <v>24</v>
      </c>
      <c r="E51" s="9">
        <f>E50/E49</f>
        <v>0.27272727272727271</v>
      </c>
    </row>
    <row r="52" spans="4:5" x14ac:dyDescent="0.25">
      <c r="D52" s="10" t="s">
        <v>105</v>
      </c>
      <c r="E52" s="11">
        <f>1-E51</f>
        <v>0.72727272727272729</v>
      </c>
    </row>
    <row r="53" spans="4:5" x14ac:dyDescent="0.25">
      <c r="D53" s="13" t="s">
        <v>323</v>
      </c>
      <c r="E53">
        <f>COUNTIF(I:I,"done")</f>
        <v>10</v>
      </c>
    </row>
  </sheetData>
  <conditionalFormatting sqref="D49:E52">
    <cfRule type="expression" dxfId="5" priority="3">
      <formula>$E49="Ja"</formula>
    </cfRule>
  </conditionalFormatting>
  <conditionalFormatting sqref="A1:P45">
    <cfRule type="expression" dxfId="4" priority="1">
      <formula>$I1="done"</formula>
    </cfRule>
    <cfRule type="expression" dxfId="3" priority="2">
      <formula>$E1="Ja"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H5" sqref="H5"/>
    </sheetView>
  </sheetViews>
  <sheetFormatPr baseColWidth="10" defaultRowHeight="15" x14ac:dyDescent="0.25"/>
  <cols>
    <col min="1" max="1" width="20.7109375" customWidth="1"/>
    <col min="2" max="2" width="12.5703125" customWidth="1"/>
    <col min="4" max="4" width="19" customWidth="1"/>
    <col min="8" max="9" width="13.28515625" customWidth="1"/>
    <col min="10" max="10" width="18.5703125" customWidth="1"/>
    <col min="11" max="11" width="18.42578125" customWidth="1"/>
    <col min="12" max="12" width="15.42578125" customWidth="1"/>
    <col min="13" max="13" width="0" hidden="1" customWidth="1"/>
    <col min="14" max="14" width="18.28515625" customWidth="1"/>
    <col min="15" max="15" width="17.7109375" customWidth="1"/>
    <col min="16" max="16" width="15.140625" customWidth="1"/>
    <col min="17" max="19" width="0" hidden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19</v>
      </c>
      <c r="E1" t="s">
        <v>24</v>
      </c>
      <c r="F1" t="s">
        <v>3</v>
      </c>
      <c r="G1" t="s">
        <v>4</v>
      </c>
      <c r="H1" t="s">
        <v>74</v>
      </c>
      <c r="I1" t="s">
        <v>320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</row>
    <row r="2" spans="1:19" x14ac:dyDescent="0.25">
      <c r="A2" s="1">
        <v>41543.376215277778</v>
      </c>
      <c r="B2" t="s">
        <v>276</v>
      </c>
      <c r="C2" t="s">
        <v>277</v>
      </c>
      <c r="D2">
        <v>10</v>
      </c>
      <c r="E2" t="s">
        <v>31</v>
      </c>
      <c r="F2">
        <v>142</v>
      </c>
      <c r="H2" t="s">
        <v>336</v>
      </c>
      <c r="I2" t="s">
        <v>274</v>
      </c>
      <c r="J2">
        <v>0.84</v>
      </c>
      <c r="K2">
        <v>-0.32</v>
      </c>
      <c r="L2">
        <v>77.98</v>
      </c>
      <c r="M2">
        <v>5.2</v>
      </c>
      <c r="N2">
        <v>0.21</v>
      </c>
      <c r="O2">
        <v>-0.45</v>
      </c>
      <c r="P2">
        <v>86.69</v>
      </c>
      <c r="Q2">
        <v>5.33</v>
      </c>
      <c r="R2">
        <v>0.66</v>
      </c>
      <c r="S2">
        <v>48.93</v>
      </c>
    </row>
    <row r="3" spans="1:19" x14ac:dyDescent="0.25">
      <c r="A3" s="1">
        <v>41543.395624999997</v>
      </c>
      <c r="B3" t="s">
        <v>299</v>
      </c>
      <c r="C3" t="s">
        <v>300</v>
      </c>
      <c r="D3">
        <v>5</v>
      </c>
      <c r="F3">
        <v>143</v>
      </c>
      <c r="J3">
        <v>0.8</v>
      </c>
      <c r="K3">
        <v>-0.1</v>
      </c>
      <c r="L3">
        <v>0</v>
      </c>
      <c r="M3">
        <v>4.91</v>
      </c>
      <c r="N3">
        <v>0.86</v>
      </c>
      <c r="O3">
        <v>-0.32</v>
      </c>
      <c r="P3">
        <v>89.39</v>
      </c>
      <c r="Q3">
        <v>5.48</v>
      </c>
      <c r="R3">
        <v>1.88</v>
      </c>
      <c r="S3">
        <v>55.79</v>
      </c>
    </row>
    <row r="4" spans="1:19" x14ac:dyDescent="0.25">
      <c r="A4" s="1">
        <v>41543.39739583333</v>
      </c>
      <c r="B4" t="s">
        <v>301</v>
      </c>
      <c r="C4" t="s">
        <v>302</v>
      </c>
      <c r="D4">
        <v>6</v>
      </c>
      <c r="F4">
        <v>144</v>
      </c>
      <c r="J4">
        <v>0.71</v>
      </c>
      <c r="K4">
        <v>-0.78</v>
      </c>
      <c r="L4">
        <v>173.49</v>
      </c>
      <c r="M4">
        <v>6.38</v>
      </c>
      <c r="N4">
        <v>0.7</v>
      </c>
      <c r="O4">
        <v>-0.61</v>
      </c>
      <c r="P4">
        <v>3.05</v>
      </c>
      <c r="Q4">
        <v>5.52</v>
      </c>
      <c r="R4">
        <v>1.33</v>
      </c>
      <c r="S4">
        <v>52.98</v>
      </c>
    </row>
    <row r="5" spans="1:19" x14ac:dyDescent="0.25">
      <c r="A5" s="1"/>
      <c r="B5" t="s">
        <v>303</v>
      </c>
      <c r="C5" t="s">
        <v>304</v>
      </c>
      <c r="D5">
        <v>5</v>
      </c>
      <c r="E5" t="s">
        <v>31</v>
      </c>
      <c r="F5">
        <v>145</v>
      </c>
      <c r="H5" t="s">
        <v>305</v>
      </c>
      <c r="J5" t="s">
        <v>250</v>
      </c>
    </row>
    <row r="6" spans="1:19" x14ac:dyDescent="0.25">
      <c r="A6" s="1">
        <v>41543.403344907405</v>
      </c>
      <c r="B6" t="s">
        <v>117</v>
      </c>
      <c r="C6" t="s">
        <v>300</v>
      </c>
      <c r="D6">
        <v>4</v>
      </c>
      <c r="F6">
        <v>146</v>
      </c>
      <c r="J6">
        <v>0.49</v>
      </c>
      <c r="K6">
        <v>-0.34</v>
      </c>
      <c r="L6">
        <v>172.99</v>
      </c>
      <c r="M6">
        <v>4.92</v>
      </c>
      <c r="N6">
        <v>0.13</v>
      </c>
      <c r="O6">
        <v>-0.1</v>
      </c>
      <c r="P6">
        <v>0</v>
      </c>
      <c r="Q6">
        <v>6.19</v>
      </c>
      <c r="R6">
        <v>1.48</v>
      </c>
      <c r="S6">
        <v>59.02</v>
      </c>
    </row>
    <row r="7" spans="1:19" x14ac:dyDescent="0.25">
      <c r="A7" s="1">
        <v>41543.403981481482</v>
      </c>
      <c r="B7" t="s">
        <v>117</v>
      </c>
      <c r="C7" t="s">
        <v>306</v>
      </c>
      <c r="D7">
        <v>3</v>
      </c>
      <c r="F7">
        <v>147</v>
      </c>
      <c r="J7">
        <v>0.54</v>
      </c>
      <c r="K7">
        <v>-0.36</v>
      </c>
      <c r="L7">
        <v>84.26</v>
      </c>
      <c r="M7">
        <v>5.13</v>
      </c>
      <c r="N7">
        <v>0.5</v>
      </c>
      <c r="O7">
        <v>-0.31</v>
      </c>
      <c r="P7">
        <v>79.42</v>
      </c>
      <c r="Q7">
        <v>6.34</v>
      </c>
      <c r="R7">
        <v>2.1</v>
      </c>
      <c r="S7">
        <v>52.87</v>
      </c>
    </row>
    <row r="8" spans="1:19" x14ac:dyDescent="0.25">
      <c r="A8" s="1">
        <v>41543.413032407407</v>
      </c>
      <c r="B8" t="s">
        <v>240</v>
      </c>
      <c r="C8" t="s">
        <v>307</v>
      </c>
      <c r="D8">
        <v>5</v>
      </c>
      <c r="F8">
        <v>148</v>
      </c>
      <c r="J8">
        <v>1.27</v>
      </c>
      <c r="K8">
        <v>-0.28000000000000003</v>
      </c>
      <c r="L8">
        <v>19.63</v>
      </c>
      <c r="M8">
        <v>5.52</v>
      </c>
      <c r="N8">
        <v>0.85</v>
      </c>
      <c r="O8">
        <v>-0.23</v>
      </c>
      <c r="P8">
        <v>5.26</v>
      </c>
      <c r="Q8">
        <v>4.8099999999999996</v>
      </c>
      <c r="R8">
        <v>2.73</v>
      </c>
      <c r="S8">
        <v>52.19</v>
      </c>
    </row>
    <row r="9" spans="1:19" x14ac:dyDescent="0.25">
      <c r="A9" s="1">
        <v>41543.414120370369</v>
      </c>
      <c r="B9" t="s">
        <v>242</v>
      </c>
      <c r="C9" t="s">
        <v>308</v>
      </c>
      <c r="D9">
        <v>5</v>
      </c>
      <c r="F9">
        <v>149</v>
      </c>
      <c r="J9">
        <v>1.87</v>
      </c>
      <c r="K9">
        <v>-1.22</v>
      </c>
      <c r="L9">
        <v>10.050000000000001</v>
      </c>
      <c r="M9">
        <v>6.55</v>
      </c>
      <c r="N9">
        <v>1.39</v>
      </c>
      <c r="O9">
        <v>-1.01</v>
      </c>
      <c r="P9">
        <v>175.18</v>
      </c>
      <c r="Q9">
        <v>5.09</v>
      </c>
      <c r="R9">
        <v>2.97</v>
      </c>
      <c r="S9">
        <v>53.38</v>
      </c>
    </row>
    <row r="10" spans="1:19" x14ac:dyDescent="0.25">
      <c r="A10" s="1">
        <v>41543.415983796294</v>
      </c>
      <c r="B10" t="s">
        <v>280</v>
      </c>
      <c r="C10" t="s">
        <v>281</v>
      </c>
      <c r="D10">
        <v>5</v>
      </c>
      <c r="E10" t="s">
        <v>31</v>
      </c>
      <c r="F10">
        <v>150</v>
      </c>
      <c r="H10" t="s">
        <v>322</v>
      </c>
      <c r="I10" t="s">
        <v>274</v>
      </c>
      <c r="J10">
        <v>1.46</v>
      </c>
      <c r="K10">
        <v>-1.56</v>
      </c>
      <c r="L10">
        <v>87.95</v>
      </c>
      <c r="M10">
        <v>5.37</v>
      </c>
      <c r="N10">
        <v>2.2400000000000002</v>
      </c>
      <c r="O10">
        <v>-2.21</v>
      </c>
      <c r="P10">
        <v>81.11</v>
      </c>
      <c r="Q10">
        <v>5.91</v>
      </c>
      <c r="R10">
        <v>1.88</v>
      </c>
      <c r="S10">
        <v>51.3</v>
      </c>
    </row>
    <row r="11" spans="1:19" x14ac:dyDescent="0.25">
      <c r="A11" s="1">
        <v>41543.418738425928</v>
      </c>
      <c r="B11" t="s">
        <v>297</v>
      </c>
      <c r="C11" t="s">
        <v>298</v>
      </c>
      <c r="D11">
        <v>5</v>
      </c>
      <c r="F11">
        <v>151</v>
      </c>
      <c r="J11">
        <v>0.59</v>
      </c>
      <c r="K11">
        <v>-0.25</v>
      </c>
      <c r="L11">
        <v>29.59</v>
      </c>
      <c r="M11">
        <v>4.82</v>
      </c>
      <c r="N11">
        <v>0.42</v>
      </c>
      <c r="O11">
        <v>-0.33</v>
      </c>
      <c r="P11">
        <v>129.81</v>
      </c>
      <c r="Q11">
        <v>4.3</v>
      </c>
      <c r="R11">
        <v>0.94</v>
      </c>
      <c r="S11">
        <v>49.58</v>
      </c>
    </row>
    <row r="12" spans="1:19" x14ac:dyDescent="0.25">
      <c r="A12" s="1">
        <v>41543.421018518522</v>
      </c>
      <c r="B12" t="s">
        <v>295</v>
      </c>
      <c r="C12" t="s">
        <v>296</v>
      </c>
      <c r="D12">
        <v>5</v>
      </c>
      <c r="F12">
        <v>152</v>
      </c>
      <c r="J12">
        <v>1.68</v>
      </c>
      <c r="K12">
        <v>-0.66</v>
      </c>
      <c r="L12">
        <v>164.97</v>
      </c>
      <c r="M12">
        <v>4.6100000000000003</v>
      </c>
      <c r="N12">
        <v>1.75</v>
      </c>
      <c r="O12">
        <v>-0.99</v>
      </c>
      <c r="P12">
        <v>7.19</v>
      </c>
      <c r="Q12">
        <v>4.62</v>
      </c>
      <c r="R12">
        <v>2.1</v>
      </c>
      <c r="S12">
        <v>58.34</v>
      </c>
    </row>
    <row r="13" spans="1:19" x14ac:dyDescent="0.25">
      <c r="A13" s="1">
        <v>41543.422592592593</v>
      </c>
      <c r="B13" t="s">
        <v>293</v>
      </c>
      <c r="C13" t="s">
        <v>294</v>
      </c>
      <c r="D13">
        <v>5</v>
      </c>
      <c r="F13">
        <v>153</v>
      </c>
      <c r="J13">
        <v>1.34</v>
      </c>
      <c r="K13">
        <v>-0.15</v>
      </c>
      <c r="L13">
        <v>39.85</v>
      </c>
      <c r="M13">
        <v>5.0999999999999996</v>
      </c>
      <c r="N13">
        <v>1.39</v>
      </c>
      <c r="O13">
        <v>-0.24</v>
      </c>
      <c r="P13">
        <v>168.1</v>
      </c>
      <c r="Q13">
        <v>5.96</v>
      </c>
      <c r="R13">
        <v>1.48</v>
      </c>
      <c r="S13">
        <v>54.53</v>
      </c>
    </row>
    <row r="14" spans="1:19" x14ac:dyDescent="0.25">
      <c r="A14" s="1">
        <v>41543.424571759257</v>
      </c>
      <c r="B14" t="s">
        <v>309</v>
      </c>
      <c r="C14" t="s">
        <v>310</v>
      </c>
      <c r="D14">
        <v>5</v>
      </c>
      <c r="F14">
        <v>154</v>
      </c>
      <c r="J14">
        <v>2.4</v>
      </c>
      <c r="K14">
        <v>-0.6</v>
      </c>
      <c r="L14">
        <v>120.96</v>
      </c>
      <c r="M14">
        <v>5.57</v>
      </c>
      <c r="N14">
        <v>2.3199999999999998</v>
      </c>
      <c r="O14">
        <v>-0.63</v>
      </c>
      <c r="P14">
        <v>83.45</v>
      </c>
      <c r="Q14">
        <v>5.07</v>
      </c>
      <c r="R14">
        <v>1.88</v>
      </c>
      <c r="S14">
        <v>50.7</v>
      </c>
    </row>
    <row r="15" spans="1:19" x14ac:dyDescent="0.25">
      <c r="A15" s="1">
        <v>41543.427106481482</v>
      </c>
      <c r="B15" t="s">
        <v>282</v>
      </c>
      <c r="C15" t="s">
        <v>283</v>
      </c>
      <c r="D15">
        <v>5</v>
      </c>
      <c r="E15" t="s">
        <v>31</v>
      </c>
      <c r="F15">
        <v>155</v>
      </c>
      <c r="H15" t="s">
        <v>337</v>
      </c>
      <c r="I15" t="s">
        <v>274</v>
      </c>
      <c r="J15">
        <v>1.38</v>
      </c>
      <c r="K15">
        <v>-1.58</v>
      </c>
      <c r="L15">
        <v>146.71</v>
      </c>
      <c r="M15">
        <v>5</v>
      </c>
      <c r="N15">
        <v>1.34</v>
      </c>
      <c r="O15">
        <v>-1.26</v>
      </c>
      <c r="P15">
        <v>33.51</v>
      </c>
      <c r="Q15">
        <v>5.77</v>
      </c>
      <c r="R15">
        <v>1.33</v>
      </c>
      <c r="S15">
        <v>52.36</v>
      </c>
    </row>
    <row r="16" spans="1:19" x14ac:dyDescent="0.25">
      <c r="A16" s="1">
        <v>41543.429305555554</v>
      </c>
      <c r="B16" t="s">
        <v>314</v>
      </c>
      <c r="C16" t="s">
        <v>315</v>
      </c>
      <c r="D16">
        <v>5</v>
      </c>
      <c r="F16">
        <v>156</v>
      </c>
      <c r="J16">
        <v>0.73</v>
      </c>
      <c r="K16">
        <v>-0.08</v>
      </c>
      <c r="L16">
        <v>0</v>
      </c>
      <c r="M16">
        <v>5.7</v>
      </c>
      <c r="N16">
        <v>0.57999999999999996</v>
      </c>
      <c r="O16">
        <v>-0.44</v>
      </c>
      <c r="P16">
        <v>177.74</v>
      </c>
      <c r="Q16">
        <v>5.0199999999999996</v>
      </c>
      <c r="R16">
        <v>1.48</v>
      </c>
      <c r="S16">
        <v>54.9</v>
      </c>
    </row>
    <row r="17" spans="1:19" x14ac:dyDescent="0.25">
      <c r="A17" s="1">
        <v>41543.431446759256</v>
      </c>
      <c r="B17" t="s">
        <v>311</v>
      </c>
      <c r="C17" t="s">
        <v>312</v>
      </c>
      <c r="D17">
        <v>5</v>
      </c>
      <c r="F17">
        <v>157</v>
      </c>
      <c r="J17">
        <v>0.17</v>
      </c>
      <c r="K17">
        <v>-0.75</v>
      </c>
      <c r="L17">
        <v>16.600000000000001</v>
      </c>
      <c r="M17">
        <v>4.91</v>
      </c>
      <c r="N17">
        <v>-7.0000000000000007E-2</v>
      </c>
      <c r="O17">
        <v>-0.53</v>
      </c>
      <c r="P17">
        <v>5.94</v>
      </c>
      <c r="Q17">
        <v>4.7699999999999996</v>
      </c>
      <c r="R17">
        <v>2.39</v>
      </c>
      <c r="S17">
        <v>51.92</v>
      </c>
    </row>
    <row r="18" spans="1:19" x14ac:dyDescent="0.25">
      <c r="A18" s="1">
        <v>41543.436574074076</v>
      </c>
      <c r="B18" t="s">
        <v>317</v>
      </c>
      <c r="C18" t="s">
        <v>318</v>
      </c>
      <c r="D18">
        <v>4</v>
      </c>
      <c r="F18">
        <v>158</v>
      </c>
      <c r="J18">
        <v>0.94</v>
      </c>
      <c r="K18">
        <v>-0.9</v>
      </c>
      <c r="L18">
        <v>159.31</v>
      </c>
      <c r="M18">
        <v>3.83</v>
      </c>
      <c r="N18">
        <v>0.8</v>
      </c>
      <c r="O18">
        <v>-0.7</v>
      </c>
      <c r="P18">
        <v>15.88</v>
      </c>
      <c r="Q18">
        <v>4.75</v>
      </c>
      <c r="R18">
        <v>0.94</v>
      </c>
      <c r="S18">
        <v>52.98</v>
      </c>
    </row>
    <row r="19" spans="1:19" x14ac:dyDescent="0.25">
      <c r="A19" s="1">
        <v>41543.437418981484</v>
      </c>
      <c r="B19" t="s">
        <v>278</v>
      </c>
      <c r="C19" t="s">
        <v>279</v>
      </c>
      <c r="D19">
        <v>4</v>
      </c>
      <c r="E19" t="s">
        <v>31</v>
      </c>
      <c r="F19">
        <v>159</v>
      </c>
      <c r="J19">
        <v>4.62</v>
      </c>
      <c r="K19">
        <v>-2.95</v>
      </c>
      <c r="L19">
        <v>179.16</v>
      </c>
      <c r="M19">
        <v>5.78</v>
      </c>
      <c r="N19">
        <v>2.96</v>
      </c>
      <c r="O19">
        <v>-2.5</v>
      </c>
      <c r="P19">
        <v>1.52</v>
      </c>
      <c r="Q19">
        <v>5.45</v>
      </c>
      <c r="R19">
        <v>2.39</v>
      </c>
      <c r="S19">
        <v>57.61</v>
      </c>
    </row>
    <row r="20" spans="1:19" x14ac:dyDescent="0.25">
      <c r="A20" s="1">
        <v>41543.443391203706</v>
      </c>
      <c r="B20" t="s">
        <v>291</v>
      </c>
      <c r="C20" t="s">
        <v>292</v>
      </c>
      <c r="D20">
        <v>3</v>
      </c>
      <c r="F20">
        <v>160</v>
      </c>
      <c r="J20">
        <v>1.0900000000000001</v>
      </c>
      <c r="K20">
        <v>-2.06</v>
      </c>
      <c r="L20">
        <v>176.44</v>
      </c>
      <c r="M20">
        <v>4.6399999999999997</v>
      </c>
      <c r="N20">
        <v>1.1200000000000001</v>
      </c>
      <c r="O20">
        <v>-1.71</v>
      </c>
      <c r="P20">
        <v>179.19</v>
      </c>
      <c r="Q20">
        <v>6.69</v>
      </c>
      <c r="R20">
        <v>2.1</v>
      </c>
      <c r="S20">
        <v>54.81</v>
      </c>
    </row>
    <row r="21" spans="1:19" x14ac:dyDescent="0.25">
      <c r="A21" s="1">
        <v>41543.447962962964</v>
      </c>
      <c r="B21" t="s">
        <v>289</v>
      </c>
      <c r="C21" t="s">
        <v>290</v>
      </c>
      <c r="D21">
        <v>5</v>
      </c>
      <c r="F21">
        <v>161</v>
      </c>
      <c r="J21">
        <v>0.47</v>
      </c>
      <c r="K21">
        <v>-0.3</v>
      </c>
      <c r="L21">
        <v>165.72</v>
      </c>
      <c r="M21">
        <v>6.26</v>
      </c>
      <c r="N21">
        <v>0.59</v>
      </c>
      <c r="O21">
        <v>-0.36</v>
      </c>
      <c r="P21">
        <v>34.799999999999997</v>
      </c>
      <c r="Q21">
        <v>5.28</v>
      </c>
      <c r="R21">
        <v>3.98</v>
      </c>
      <c r="S21">
        <v>53.33</v>
      </c>
    </row>
    <row r="22" spans="1:19" x14ac:dyDescent="0.25">
      <c r="A22" s="1">
        <v>41543.449479166666</v>
      </c>
      <c r="B22" t="s">
        <v>271</v>
      </c>
      <c r="C22" t="s">
        <v>288</v>
      </c>
      <c r="F22">
        <v>162</v>
      </c>
      <c r="J22">
        <v>0.79</v>
      </c>
      <c r="K22">
        <v>-0.28000000000000003</v>
      </c>
      <c r="L22">
        <v>39.36</v>
      </c>
      <c r="M22">
        <v>6.07</v>
      </c>
      <c r="N22">
        <v>0.68</v>
      </c>
      <c r="O22">
        <v>-0.24</v>
      </c>
      <c r="P22">
        <v>139.69</v>
      </c>
      <c r="Q22">
        <v>4.8600000000000003</v>
      </c>
      <c r="R22">
        <v>2.39</v>
      </c>
      <c r="S22">
        <v>54.65</v>
      </c>
    </row>
    <row r="23" spans="1:19" x14ac:dyDescent="0.25">
      <c r="A23" s="1">
        <v>41543.450300925928</v>
      </c>
      <c r="B23" t="s">
        <v>286</v>
      </c>
      <c r="C23" t="s">
        <v>287</v>
      </c>
      <c r="D23">
        <v>5</v>
      </c>
      <c r="E23" t="s">
        <v>31</v>
      </c>
      <c r="F23">
        <v>163</v>
      </c>
      <c r="H23" t="s">
        <v>322</v>
      </c>
      <c r="I23" t="s">
        <v>274</v>
      </c>
      <c r="J23">
        <v>1.22</v>
      </c>
      <c r="K23">
        <v>-0.4</v>
      </c>
      <c r="L23">
        <v>161.05000000000001</v>
      </c>
      <c r="M23">
        <v>5.39</v>
      </c>
      <c r="N23">
        <v>1.1100000000000001</v>
      </c>
      <c r="O23">
        <v>-0.3</v>
      </c>
      <c r="P23">
        <v>42.56</v>
      </c>
      <c r="Q23">
        <v>6.52</v>
      </c>
      <c r="R23">
        <v>1.48</v>
      </c>
      <c r="S23">
        <v>58.09</v>
      </c>
    </row>
    <row r="24" spans="1:19" x14ac:dyDescent="0.25">
      <c r="A24" s="1">
        <v>41543.456493055557</v>
      </c>
      <c r="B24" t="s">
        <v>284</v>
      </c>
      <c r="C24" t="s">
        <v>285</v>
      </c>
      <c r="D24">
        <v>4</v>
      </c>
      <c r="F24">
        <v>164</v>
      </c>
      <c r="J24">
        <v>0.39</v>
      </c>
      <c r="K24">
        <v>-0.64</v>
      </c>
      <c r="L24">
        <v>82.85</v>
      </c>
      <c r="M24">
        <v>5.39</v>
      </c>
      <c r="N24">
        <v>1.0900000000000001</v>
      </c>
      <c r="O24">
        <v>-1.04</v>
      </c>
      <c r="P24">
        <v>95.4</v>
      </c>
      <c r="Q24">
        <v>4.8899999999999997</v>
      </c>
      <c r="R24">
        <v>2.73</v>
      </c>
      <c r="S24">
        <v>53.5</v>
      </c>
    </row>
    <row r="25" spans="1:19" x14ac:dyDescent="0.25">
      <c r="A25" s="1">
        <v>41543.454560185186</v>
      </c>
      <c r="B25" t="s">
        <v>232</v>
      </c>
      <c r="C25" t="s">
        <v>316</v>
      </c>
      <c r="D25">
        <v>5</v>
      </c>
      <c r="F25">
        <v>165</v>
      </c>
      <c r="J25">
        <v>2.27</v>
      </c>
      <c r="K25">
        <v>-1.1200000000000001</v>
      </c>
      <c r="L25">
        <v>13.74</v>
      </c>
      <c r="M25">
        <v>5.73</v>
      </c>
      <c r="N25">
        <v>2</v>
      </c>
      <c r="O25">
        <v>-0.56999999999999995</v>
      </c>
      <c r="P25">
        <v>142.06</v>
      </c>
      <c r="Q25">
        <v>5.03</v>
      </c>
      <c r="R25">
        <v>3.32</v>
      </c>
      <c r="S25">
        <v>61.25</v>
      </c>
    </row>
    <row r="26" spans="1:19" x14ac:dyDescent="0.25">
      <c r="A26" s="1">
        <v>41543.452384259261</v>
      </c>
      <c r="B26" t="s">
        <v>251</v>
      </c>
      <c r="C26" t="s">
        <v>313</v>
      </c>
      <c r="D26">
        <v>5</v>
      </c>
      <c r="F26">
        <v>166</v>
      </c>
      <c r="J26">
        <v>0.53</v>
      </c>
      <c r="K26">
        <v>-0.49</v>
      </c>
      <c r="L26">
        <v>127.53</v>
      </c>
      <c r="M26">
        <v>5.77</v>
      </c>
      <c r="N26">
        <v>1.07</v>
      </c>
      <c r="O26">
        <v>-0.54</v>
      </c>
      <c r="P26">
        <v>61.92</v>
      </c>
      <c r="Q26">
        <v>5</v>
      </c>
      <c r="R26">
        <v>1.33</v>
      </c>
      <c r="S26">
        <v>55.96</v>
      </c>
    </row>
    <row r="30" spans="1:19" x14ac:dyDescent="0.25">
      <c r="D30" s="5" t="s">
        <v>104</v>
      </c>
      <c r="E30" s="6">
        <f>COUNT(Tabelle2[ID])</f>
        <v>25</v>
      </c>
    </row>
    <row r="31" spans="1:19" x14ac:dyDescent="0.25">
      <c r="D31" s="7" t="s">
        <v>103</v>
      </c>
      <c r="E31" s="8">
        <f>COUNTIF(Tabelle2[Auffällig],"Ja")</f>
        <v>6</v>
      </c>
    </row>
    <row r="32" spans="1:19" x14ac:dyDescent="0.25">
      <c r="D32" s="7" t="s">
        <v>24</v>
      </c>
      <c r="E32" s="9">
        <f>E31/E30</f>
        <v>0.24</v>
      </c>
    </row>
    <row r="33" spans="4:5" x14ac:dyDescent="0.25">
      <c r="D33" s="10" t="s">
        <v>105</v>
      </c>
      <c r="E33" s="11">
        <f>1-E32</f>
        <v>0.76</v>
      </c>
    </row>
    <row r="34" spans="4:5" x14ac:dyDescent="0.25">
      <c r="D34" s="13" t="s">
        <v>323</v>
      </c>
      <c r="E34">
        <f>COUNTIF(I:I,"done")</f>
        <v>4</v>
      </c>
    </row>
  </sheetData>
  <conditionalFormatting sqref="D30:E33">
    <cfRule type="expression" dxfId="2" priority="3">
      <formula>$E30="Ja"</formula>
    </cfRule>
  </conditionalFormatting>
  <conditionalFormatting sqref="A2:P26">
    <cfRule type="expression" dxfId="1" priority="2">
      <formula>$E2="Ja"</formula>
    </cfRule>
  </conditionalFormatting>
  <conditionalFormatting sqref="A1:P26">
    <cfRule type="expression" dxfId="0" priority="1">
      <formula>$I1="done"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Auswertung</vt:lpstr>
      <vt:lpstr>23.09.</vt:lpstr>
      <vt:lpstr>24.09.</vt:lpstr>
      <vt:lpstr>25.09</vt:lpstr>
      <vt:lpstr>26.09.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Kratsch</dc:creator>
  <cp:lastModifiedBy>Wolfi</cp:lastModifiedBy>
  <dcterms:created xsi:type="dcterms:W3CDTF">2013-09-23T15:53:56Z</dcterms:created>
  <dcterms:modified xsi:type="dcterms:W3CDTF">2013-10-07T17:22:28Z</dcterms:modified>
</cp:coreProperties>
</file>